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cholas\OneDrive\Academics\Graduate School\Research\"/>
    </mc:Choice>
  </mc:AlternateContent>
  <bookViews>
    <workbookView xWindow="20280" yWindow="0" windowWidth="32400" windowHeight="18612"/>
  </bookViews>
  <sheets>
    <sheet name="UNG" sheetId="1" r:id="rId1"/>
    <sheet name="NTHL1" sheetId="2" r:id="rId2"/>
    <sheet name="MPG" sheetId="3" r:id="rId3"/>
    <sheet name="OGG" sheetId="4" r:id="rId4"/>
    <sheet name="NEIL1" sheetId="5" r:id="rId5"/>
    <sheet name="NEIL2" sheetId="6" r:id="rId6"/>
    <sheet name="NEIL3" sheetId="7" r:id="rId7"/>
    <sheet name="MUTYH" sheetId="8" r:id="rId8"/>
    <sheet name="SMUG" sheetId="13" r:id="rId9"/>
    <sheet name="MBD4" sheetId="9" r:id="rId10"/>
    <sheet name="TDG" sheetId="10" r:id="rId11"/>
    <sheet name="APEX1" sheetId="11" r:id="rId12"/>
    <sheet name="APEX2" sheetId="12" r:id="rId13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5" l="1"/>
  <c r="L52" i="4"/>
  <c r="D124" i="12"/>
  <c r="D125" i="12"/>
  <c r="D126" i="12"/>
  <c r="D127" i="12"/>
  <c r="D128" i="12"/>
  <c r="D129" i="12"/>
  <c r="D130" i="12"/>
  <c r="D13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N6" i="12"/>
  <c r="N7" i="12"/>
  <c r="N8" i="12"/>
  <c r="N9" i="12"/>
  <c r="N10" i="12"/>
  <c r="N11" i="12"/>
  <c r="N12" i="12"/>
  <c r="N13" i="12"/>
  <c r="N14" i="12"/>
  <c r="N15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D38" i="12"/>
  <c r="F14" i="12"/>
  <c r="F10" i="12"/>
  <c r="F8" i="12"/>
  <c r="F6" i="12"/>
  <c r="F11" i="12"/>
  <c r="F17" i="12"/>
  <c r="N17" i="12"/>
  <c r="F18" i="12"/>
  <c r="K18" i="12"/>
  <c r="N18" i="12"/>
  <c r="F19" i="12"/>
  <c r="K19" i="12"/>
  <c r="N19" i="12"/>
  <c r="F20" i="12"/>
  <c r="K20" i="12"/>
  <c r="N20" i="12"/>
  <c r="F21" i="12"/>
  <c r="K21" i="12"/>
  <c r="N21" i="12"/>
  <c r="F22" i="12"/>
  <c r="K22" i="12"/>
  <c r="N22" i="12"/>
  <c r="F23" i="12"/>
  <c r="K23" i="12"/>
  <c r="N23" i="12"/>
  <c r="F24" i="12"/>
  <c r="K24" i="12"/>
  <c r="N24" i="12"/>
  <c r="F25" i="12"/>
  <c r="K25" i="12"/>
  <c r="N25" i="12"/>
  <c r="F26" i="12"/>
  <c r="K26" i="12"/>
  <c r="N26" i="12"/>
  <c r="D123" i="12"/>
  <c r="D122" i="12"/>
  <c r="D121" i="12"/>
  <c r="F91" i="12"/>
  <c r="F90" i="12"/>
  <c r="F89" i="12"/>
  <c r="F88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D37" i="12"/>
  <c r="N16" i="12"/>
  <c r="F16" i="12"/>
  <c r="F15" i="12"/>
  <c r="F13" i="12"/>
  <c r="F12" i="12"/>
  <c r="F9" i="12"/>
  <c r="F7" i="12"/>
  <c r="N5" i="12"/>
  <c r="F5" i="12"/>
  <c r="N4" i="12"/>
  <c r="K4" i="12"/>
  <c r="F4" i="12"/>
  <c r="O20" i="11"/>
  <c r="L20" i="11"/>
  <c r="E20" i="11"/>
  <c r="O18" i="11"/>
  <c r="O16" i="11"/>
  <c r="L16" i="11"/>
  <c r="E16" i="11"/>
  <c r="L18" i="11"/>
  <c r="E18" i="11"/>
  <c r="C99" i="11"/>
  <c r="C98" i="11"/>
  <c r="C97" i="11"/>
  <c r="C96" i="11"/>
  <c r="C95" i="11"/>
  <c r="C94" i="11"/>
  <c r="C93" i="11"/>
  <c r="C92" i="11"/>
  <c r="C91" i="11"/>
  <c r="C90" i="11"/>
  <c r="C89" i="11"/>
  <c r="C88" i="11"/>
  <c r="E83" i="11"/>
  <c r="E82" i="11"/>
  <c r="E81" i="11"/>
  <c r="E80" i="11"/>
  <c r="E79" i="11"/>
  <c r="E78" i="11"/>
  <c r="E77" i="11"/>
  <c r="E76" i="11"/>
  <c r="E75" i="11"/>
  <c r="E74" i="11"/>
  <c r="E73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C44" i="11"/>
  <c r="O31" i="11"/>
  <c r="L31" i="11"/>
  <c r="E31" i="11"/>
  <c r="O30" i="11"/>
  <c r="L30" i="11"/>
  <c r="E30" i="11"/>
  <c r="O29" i="11"/>
  <c r="L29" i="11"/>
  <c r="E29" i="11"/>
  <c r="O28" i="11"/>
  <c r="L28" i="11"/>
  <c r="E28" i="11"/>
  <c r="O27" i="11"/>
  <c r="L27" i="11"/>
  <c r="E27" i="11"/>
  <c r="O26" i="11"/>
  <c r="L26" i="11"/>
  <c r="E26" i="11"/>
  <c r="O25" i="11"/>
  <c r="L25" i="11"/>
  <c r="E25" i="11"/>
  <c r="O24" i="11"/>
  <c r="L24" i="11"/>
  <c r="E24" i="11"/>
  <c r="O23" i="11"/>
  <c r="L23" i="11"/>
  <c r="E23" i="11"/>
  <c r="O22" i="11"/>
  <c r="L22" i="11"/>
  <c r="E22" i="11"/>
  <c r="O21" i="11"/>
  <c r="L21" i="11"/>
  <c r="E21" i="11"/>
  <c r="O19" i="11"/>
  <c r="L19" i="11"/>
  <c r="E19" i="11"/>
  <c r="O17" i="11"/>
  <c r="L17" i="11"/>
  <c r="E17" i="11"/>
  <c r="O15" i="11"/>
  <c r="L15" i="11"/>
  <c r="E15" i="11"/>
  <c r="O14" i="11"/>
  <c r="L14" i="11"/>
  <c r="E14" i="11"/>
  <c r="O13" i="11"/>
  <c r="L13" i="11"/>
  <c r="E13" i="11"/>
  <c r="O12" i="11"/>
  <c r="L12" i="11"/>
  <c r="E12" i="11"/>
  <c r="O11" i="11"/>
  <c r="L11" i="11"/>
  <c r="E11" i="11"/>
  <c r="O10" i="11"/>
  <c r="L10" i="11"/>
  <c r="E10" i="11"/>
  <c r="O9" i="11"/>
  <c r="L9" i="11"/>
  <c r="E9" i="11"/>
  <c r="O8" i="11"/>
  <c r="L8" i="11"/>
  <c r="E8" i="11"/>
  <c r="O7" i="11"/>
  <c r="L7" i="11"/>
  <c r="E7" i="11"/>
  <c r="O6" i="11"/>
  <c r="L6" i="11"/>
  <c r="E6" i="11"/>
  <c r="O5" i="11"/>
  <c r="L5" i="11"/>
  <c r="E5" i="11"/>
  <c r="O4" i="11"/>
  <c r="L4" i="11"/>
  <c r="E4" i="11"/>
  <c r="C117" i="10"/>
  <c r="C118" i="10"/>
  <c r="C119" i="10"/>
  <c r="C120" i="10"/>
  <c r="C121" i="10"/>
  <c r="C122" i="10"/>
  <c r="C123" i="10"/>
  <c r="C124" i="10"/>
  <c r="C125" i="10"/>
  <c r="E104" i="10"/>
  <c r="E105" i="10"/>
  <c r="E106" i="10"/>
  <c r="E78" i="10"/>
  <c r="E79" i="10"/>
  <c r="E80" i="10"/>
  <c r="E81" i="10"/>
  <c r="E82" i="10"/>
  <c r="E83" i="10"/>
  <c r="E84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K20" i="10"/>
  <c r="K21" i="10"/>
  <c r="E20" i="10"/>
  <c r="E21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" i="10"/>
  <c r="E36" i="10"/>
  <c r="E32" i="10"/>
  <c r="E33" i="10"/>
  <c r="E28" i="10"/>
  <c r="E29" i="10"/>
  <c r="E23" i="10"/>
  <c r="E16" i="10"/>
  <c r="E25" i="10"/>
  <c r="E26" i="10"/>
  <c r="E27" i="10"/>
  <c r="E30" i="10"/>
  <c r="E31" i="10"/>
  <c r="E34" i="10"/>
  <c r="E35" i="10"/>
  <c r="E37" i="10"/>
  <c r="E38" i="10"/>
  <c r="N38" i="10"/>
  <c r="E39" i="10"/>
  <c r="N39" i="10"/>
  <c r="E40" i="10"/>
  <c r="N40" i="10"/>
  <c r="C116" i="10"/>
  <c r="C115" i="10"/>
  <c r="C114" i="10"/>
  <c r="C113" i="10"/>
  <c r="C112" i="10"/>
  <c r="C111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C53" i="10"/>
  <c r="E24" i="10"/>
  <c r="E22" i="10"/>
  <c r="E19" i="10"/>
  <c r="E18" i="10"/>
  <c r="E17" i="10"/>
  <c r="N15" i="10"/>
  <c r="E15" i="10"/>
  <c r="N14" i="10"/>
  <c r="E14" i="10"/>
  <c r="N13" i="10"/>
  <c r="E13" i="10"/>
  <c r="N12" i="10"/>
  <c r="E12" i="10"/>
  <c r="N11" i="10"/>
  <c r="E11" i="10"/>
  <c r="N10" i="10"/>
  <c r="E10" i="10"/>
  <c r="N9" i="10"/>
  <c r="E9" i="10"/>
  <c r="N8" i="10"/>
  <c r="E8" i="10"/>
  <c r="N7" i="10"/>
  <c r="E7" i="10"/>
  <c r="N6" i="10"/>
  <c r="E6" i="10"/>
  <c r="N5" i="10"/>
  <c r="E5" i="10"/>
  <c r="N4" i="10"/>
  <c r="E4" i="10"/>
  <c r="I179" i="9"/>
  <c r="I189" i="9"/>
  <c r="I148" i="9"/>
  <c r="I149" i="9"/>
  <c r="I183" i="9"/>
  <c r="I184" i="9"/>
  <c r="I185" i="9"/>
  <c r="I186" i="9"/>
  <c r="I187" i="9"/>
  <c r="I188" i="9"/>
  <c r="G205" i="9"/>
  <c r="G206" i="9"/>
  <c r="I87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G80" i="9"/>
  <c r="G81" i="9"/>
  <c r="G82" i="9"/>
  <c r="V68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4" i="9"/>
  <c r="V5" i="9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R64" i="9"/>
  <c r="O64" i="9"/>
  <c r="J64" i="9"/>
  <c r="R58" i="9"/>
  <c r="O58" i="9"/>
  <c r="J58" i="9"/>
  <c r="R56" i="9"/>
  <c r="O56" i="9"/>
  <c r="J56" i="9"/>
  <c r="R40" i="9"/>
  <c r="R41" i="9"/>
  <c r="R42" i="9"/>
  <c r="R43" i="9"/>
  <c r="R44" i="9"/>
  <c r="R45" i="9"/>
  <c r="R46" i="9"/>
  <c r="O40" i="9"/>
  <c r="O41" i="9"/>
  <c r="O42" i="9"/>
  <c r="O43" i="9"/>
  <c r="O44" i="9"/>
  <c r="O45" i="9"/>
  <c r="J40" i="9"/>
  <c r="J41" i="9"/>
  <c r="J42" i="9"/>
  <c r="J43" i="9"/>
  <c r="J44" i="9"/>
  <c r="J45" i="9"/>
  <c r="R16" i="9"/>
  <c r="O16" i="9"/>
  <c r="J16" i="9"/>
  <c r="R4" i="9"/>
  <c r="O4" i="9"/>
  <c r="R6" i="9"/>
  <c r="R7" i="9"/>
  <c r="R8" i="9"/>
  <c r="R9" i="9"/>
  <c r="R10" i="9"/>
  <c r="R11" i="9"/>
  <c r="R12" i="9"/>
  <c r="R13" i="9"/>
  <c r="R14" i="9"/>
  <c r="R15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7" i="9"/>
  <c r="R48" i="9"/>
  <c r="R49" i="9"/>
  <c r="R50" i="9"/>
  <c r="R51" i="9"/>
  <c r="R52" i="9"/>
  <c r="R53" i="9"/>
  <c r="R54" i="9"/>
  <c r="R55" i="9"/>
  <c r="R57" i="9"/>
  <c r="R59" i="9"/>
  <c r="R60" i="9"/>
  <c r="R61" i="9"/>
  <c r="R62" i="9"/>
  <c r="R63" i="9"/>
  <c r="R65" i="9"/>
  <c r="R66" i="9"/>
  <c r="R67" i="9"/>
  <c r="R68" i="9"/>
  <c r="O31" i="9"/>
  <c r="O32" i="9"/>
  <c r="O33" i="9"/>
  <c r="O34" i="9"/>
  <c r="O35" i="9"/>
  <c r="O36" i="9"/>
  <c r="O37" i="9"/>
  <c r="O38" i="9"/>
  <c r="O39" i="9"/>
  <c r="O46" i="9"/>
  <c r="O47" i="9"/>
  <c r="O48" i="9"/>
  <c r="O49" i="9"/>
  <c r="O50" i="9"/>
  <c r="O51" i="9"/>
  <c r="O52" i="9"/>
  <c r="O53" i="9"/>
  <c r="O54" i="9"/>
  <c r="O55" i="9"/>
  <c r="O57" i="9"/>
  <c r="O59" i="9"/>
  <c r="O60" i="9"/>
  <c r="O61" i="9"/>
  <c r="O62" i="9"/>
  <c r="O63" i="9"/>
  <c r="O65" i="9"/>
  <c r="O66" i="9"/>
  <c r="O67" i="9"/>
  <c r="O68" i="9"/>
  <c r="O6" i="9"/>
  <c r="O7" i="9"/>
  <c r="O8" i="9"/>
  <c r="O9" i="9"/>
  <c r="O10" i="9"/>
  <c r="O11" i="9"/>
  <c r="O12" i="9"/>
  <c r="O13" i="9"/>
  <c r="O14" i="9"/>
  <c r="O15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J59" i="9"/>
  <c r="J11" i="9"/>
  <c r="J4" i="9"/>
  <c r="J50" i="9"/>
  <c r="J36" i="9"/>
  <c r="J20" i="9"/>
  <c r="J19" i="9"/>
  <c r="J7" i="9"/>
  <c r="J63" i="9"/>
  <c r="J60" i="9"/>
  <c r="J54" i="9"/>
  <c r="J39" i="9"/>
  <c r="J37" i="9"/>
  <c r="J24" i="9"/>
  <c r="J68" i="9"/>
  <c r="J67" i="9"/>
  <c r="J66" i="9"/>
  <c r="J65" i="9"/>
  <c r="J31" i="9"/>
  <c r="J32" i="9"/>
  <c r="J33" i="9"/>
  <c r="J34" i="9"/>
  <c r="J35" i="9"/>
  <c r="J38" i="9"/>
  <c r="J46" i="9"/>
  <c r="J47" i="9"/>
  <c r="J48" i="9"/>
  <c r="J49" i="9"/>
  <c r="J51" i="9"/>
  <c r="J52" i="9"/>
  <c r="J53" i="9"/>
  <c r="J55" i="9"/>
  <c r="J57" i="9"/>
  <c r="J61" i="9"/>
  <c r="J62" i="9"/>
  <c r="G204" i="9"/>
  <c r="G203" i="9"/>
  <c r="G202" i="9"/>
  <c r="G201" i="9"/>
  <c r="G200" i="9"/>
  <c r="G199" i="9"/>
  <c r="G198" i="9"/>
  <c r="G197" i="9"/>
  <c r="G196" i="9"/>
  <c r="G195" i="9"/>
  <c r="G194" i="9"/>
  <c r="I182" i="9"/>
  <c r="I181" i="9"/>
  <c r="I180" i="9"/>
  <c r="I178" i="9"/>
  <c r="I177" i="9"/>
  <c r="I176" i="9"/>
  <c r="I175" i="9"/>
  <c r="I174" i="9"/>
  <c r="I173" i="9"/>
  <c r="I172" i="9"/>
  <c r="I171" i="9"/>
  <c r="I170" i="9"/>
  <c r="I169" i="9"/>
  <c r="I168" i="9"/>
  <c r="I167" i="9"/>
  <c r="I166" i="9"/>
  <c r="I165" i="9"/>
  <c r="I164" i="9"/>
  <c r="I163" i="9"/>
  <c r="I162" i="9"/>
  <c r="I161" i="9"/>
  <c r="I160" i="9"/>
  <c r="I159" i="9"/>
  <c r="I158" i="9"/>
  <c r="I157" i="9"/>
  <c r="I156" i="9"/>
  <c r="I155" i="9"/>
  <c r="I154" i="9"/>
  <c r="I131" i="9"/>
  <c r="I130" i="9"/>
  <c r="I129" i="9"/>
  <c r="I128" i="9"/>
  <c r="I127" i="9"/>
  <c r="I126" i="9"/>
  <c r="I125" i="9"/>
  <c r="I124" i="9"/>
  <c r="I123" i="9"/>
  <c r="I122" i="9"/>
  <c r="I121" i="9"/>
  <c r="I120" i="9"/>
  <c r="I119" i="9"/>
  <c r="I118" i="9"/>
  <c r="I117" i="9"/>
  <c r="I116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G79" i="9"/>
  <c r="O30" i="9"/>
  <c r="J30" i="9"/>
  <c r="J29" i="9"/>
  <c r="J28" i="9"/>
  <c r="J27" i="9"/>
  <c r="J26" i="9"/>
  <c r="J25" i="9"/>
  <c r="J23" i="9"/>
  <c r="J22" i="9"/>
  <c r="J21" i="9"/>
  <c r="J18" i="9"/>
  <c r="J17" i="9"/>
  <c r="J15" i="9"/>
  <c r="J14" i="9"/>
  <c r="J13" i="9"/>
  <c r="J12" i="9"/>
  <c r="J10" i="9"/>
  <c r="J9" i="9"/>
  <c r="J8" i="9"/>
  <c r="J6" i="9"/>
  <c r="R5" i="9"/>
  <c r="O5" i="9"/>
  <c r="J5" i="9"/>
  <c r="F31" i="13"/>
  <c r="F32" i="13"/>
  <c r="F33" i="13"/>
  <c r="F34" i="13"/>
  <c r="F35" i="13"/>
  <c r="F36" i="13"/>
  <c r="F37" i="13"/>
  <c r="F38" i="13"/>
  <c r="F39" i="13"/>
  <c r="N8" i="13"/>
  <c r="N9" i="13"/>
  <c r="N10" i="13"/>
  <c r="N11" i="13"/>
  <c r="K8" i="13"/>
  <c r="K9" i="13"/>
  <c r="K10" i="13"/>
  <c r="F10" i="13"/>
  <c r="F8" i="13"/>
  <c r="D58" i="13"/>
  <c r="D57" i="13"/>
  <c r="D56" i="13"/>
  <c r="D55" i="13"/>
  <c r="F50" i="13"/>
  <c r="F49" i="13"/>
  <c r="F48" i="13"/>
  <c r="F47" i="13"/>
  <c r="F42" i="13"/>
  <c r="F41" i="13"/>
  <c r="F40" i="13"/>
  <c r="F30" i="13"/>
  <c r="F29" i="13"/>
  <c r="F28" i="13"/>
  <c r="F27" i="13"/>
  <c r="D22" i="13"/>
  <c r="K11" i="13"/>
  <c r="F11" i="13"/>
  <c r="F9" i="13"/>
  <c r="N7" i="13"/>
  <c r="K7" i="13"/>
  <c r="F7" i="13"/>
  <c r="N6" i="13"/>
  <c r="K6" i="13"/>
  <c r="F6" i="13"/>
  <c r="N5" i="13"/>
  <c r="K5" i="13"/>
  <c r="F5" i="13"/>
  <c r="N4" i="13"/>
  <c r="K4" i="13"/>
  <c r="F4" i="13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I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R10" i="8"/>
  <c r="O10" i="8"/>
  <c r="J10" i="8"/>
  <c r="R18" i="8"/>
  <c r="O18" i="8"/>
  <c r="J18" i="8"/>
  <c r="R4" i="8"/>
  <c r="R5" i="8"/>
  <c r="R6" i="8"/>
  <c r="R7" i="8"/>
  <c r="R8" i="8"/>
  <c r="R9" i="8"/>
  <c r="R11" i="8"/>
  <c r="R12" i="8"/>
  <c r="R13" i="8"/>
  <c r="R14" i="8"/>
  <c r="R15" i="8"/>
  <c r="R16" i="8"/>
  <c r="O4" i="8"/>
  <c r="O5" i="8"/>
  <c r="O6" i="8"/>
  <c r="O7" i="8"/>
  <c r="O8" i="8"/>
  <c r="O9" i="8"/>
  <c r="O11" i="8"/>
  <c r="O12" i="8"/>
  <c r="O13" i="8"/>
  <c r="O14" i="8"/>
  <c r="J12" i="8"/>
  <c r="J13" i="8"/>
  <c r="J14" i="8"/>
  <c r="J4" i="8"/>
  <c r="J5" i="8"/>
  <c r="J11" i="8"/>
  <c r="G129" i="8"/>
  <c r="G128" i="8"/>
  <c r="G127" i="8"/>
  <c r="G126" i="8"/>
  <c r="G125" i="8"/>
  <c r="G124" i="8"/>
  <c r="G123" i="8"/>
  <c r="G122" i="8"/>
  <c r="G121" i="8"/>
  <c r="G120" i="8"/>
  <c r="G119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4" i="8"/>
  <c r="I43" i="8"/>
  <c r="I42" i="8"/>
  <c r="I41" i="8"/>
  <c r="I40" i="8"/>
  <c r="I39" i="8"/>
  <c r="G34" i="8"/>
  <c r="R23" i="8"/>
  <c r="O23" i="8"/>
  <c r="J23" i="8"/>
  <c r="R22" i="8"/>
  <c r="O22" i="8"/>
  <c r="J22" i="8"/>
  <c r="R21" i="8"/>
  <c r="O21" i="8"/>
  <c r="J21" i="8"/>
  <c r="R20" i="8"/>
  <c r="O20" i="8"/>
  <c r="J20" i="8"/>
  <c r="R19" i="8"/>
  <c r="O19" i="8"/>
  <c r="J19" i="8"/>
  <c r="R17" i="8"/>
  <c r="O17" i="8"/>
  <c r="J17" i="8"/>
  <c r="O16" i="8"/>
  <c r="J16" i="8"/>
  <c r="O15" i="8"/>
  <c r="J15" i="8"/>
  <c r="J9" i="8"/>
  <c r="J8" i="8"/>
  <c r="J7" i="8"/>
  <c r="J6" i="8"/>
  <c r="C170" i="7"/>
  <c r="C171" i="7"/>
  <c r="C172" i="7"/>
  <c r="C173" i="7"/>
  <c r="C174" i="7"/>
  <c r="C175" i="7"/>
  <c r="C176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M5" i="7"/>
  <c r="M6" i="7"/>
  <c r="M7" i="7"/>
  <c r="M8" i="7"/>
  <c r="M9" i="7"/>
  <c r="M10" i="7"/>
  <c r="M11" i="7"/>
  <c r="M17" i="7"/>
  <c r="J17" i="7"/>
  <c r="E17" i="7"/>
  <c r="M42" i="7"/>
  <c r="J42" i="7"/>
  <c r="E42" i="7"/>
  <c r="M51" i="7"/>
  <c r="M44" i="7"/>
  <c r="M34" i="7"/>
  <c r="M28" i="7"/>
  <c r="M24" i="7"/>
  <c r="M23" i="7"/>
  <c r="M22" i="7"/>
  <c r="M21" i="7"/>
  <c r="M20" i="7"/>
  <c r="M15" i="7"/>
  <c r="J5" i="7"/>
  <c r="J6" i="7"/>
  <c r="J7" i="7"/>
  <c r="J8" i="7"/>
  <c r="J9" i="7"/>
  <c r="J10" i="7"/>
  <c r="J11" i="7"/>
  <c r="J12" i="7"/>
  <c r="J13" i="7"/>
  <c r="J14" i="7"/>
  <c r="J15" i="7"/>
  <c r="J16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3" i="7"/>
  <c r="J44" i="7"/>
  <c r="J45" i="7"/>
  <c r="J46" i="7"/>
  <c r="J47" i="7"/>
  <c r="J48" i="7"/>
  <c r="J49" i="7"/>
  <c r="J50" i="7"/>
  <c r="J51" i="7"/>
  <c r="J52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3" i="7"/>
  <c r="E44" i="7"/>
  <c r="E45" i="7"/>
  <c r="E46" i="7"/>
  <c r="E47" i="7"/>
  <c r="E48" i="7"/>
  <c r="E49" i="7"/>
  <c r="E50" i="7"/>
  <c r="E51" i="7"/>
  <c r="E52" i="7"/>
  <c r="M35" i="7"/>
  <c r="M36" i="7"/>
  <c r="M37" i="7"/>
  <c r="M38" i="7"/>
  <c r="M39" i="7"/>
  <c r="M40" i="7"/>
  <c r="M41" i="7"/>
  <c r="M43" i="7"/>
  <c r="M45" i="7"/>
  <c r="M46" i="7"/>
  <c r="M47" i="7"/>
  <c r="M48" i="7"/>
  <c r="M49" i="7"/>
  <c r="M50" i="7"/>
  <c r="M52" i="7"/>
  <c r="C169" i="7"/>
  <c r="C168" i="7"/>
  <c r="C167" i="7"/>
  <c r="C166" i="7"/>
  <c r="C165" i="7"/>
  <c r="C164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C65" i="7"/>
  <c r="M33" i="7"/>
  <c r="M32" i="7"/>
  <c r="M31" i="7"/>
  <c r="M30" i="7"/>
  <c r="M29" i="7"/>
  <c r="M27" i="7"/>
  <c r="M26" i="7"/>
  <c r="M25" i="7"/>
  <c r="M19" i="7"/>
  <c r="M18" i="7"/>
  <c r="M16" i="7"/>
  <c r="M14" i="7"/>
  <c r="M13" i="7"/>
  <c r="M12" i="7"/>
  <c r="M4" i="7"/>
  <c r="J4" i="7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4" i="6"/>
  <c r="G58" i="6"/>
  <c r="G59" i="6"/>
  <c r="G60" i="6"/>
  <c r="G61" i="6"/>
  <c r="G62" i="6"/>
  <c r="G63" i="6"/>
  <c r="G64" i="6"/>
  <c r="G65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4" i="6"/>
  <c r="T5" i="6"/>
  <c r="T6" i="6"/>
  <c r="P9" i="6"/>
  <c r="P10" i="6"/>
  <c r="P11" i="6"/>
  <c r="P12" i="6"/>
  <c r="P13" i="6"/>
  <c r="P14" i="6"/>
  <c r="P15" i="6"/>
  <c r="P16" i="6"/>
  <c r="P17" i="6"/>
  <c r="P18" i="6"/>
  <c r="P19" i="6"/>
  <c r="M10" i="6"/>
  <c r="M9" i="6"/>
  <c r="M18" i="6"/>
  <c r="M19" i="6"/>
  <c r="E89" i="6"/>
  <c r="E88" i="6"/>
  <c r="E87" i="6"/>
  <c r="E86" i="6"/>
  <c r="E85" i="6"/>
  <c r="E84" i="6"/>
  <c r="G79" i="6"/>
  <c r="G78" i="6"/>
  <c r="G77" i="6"/>
  <c r="G76" i="6"/>
  <c r="G75" i="6"/>
  <c r="G74" i="6"/>
  <c r="G73" i="6"/>
  <c r="G72" i="6"/>
  <c r="G71" i="6"/>
  <c r="G70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E32" i="6"/>
  <c r="P21" i="6"/>
  <c r="M21" i="6"/>
  <c r="P20" i="6"/>
  <c r="M20" i="6"/>
  <c r="M17" i="6"/>
  <c r="M16" i="6"/>
  <c r="M15" i="6"/>
  <c r="M14" i="6"/>
  <c r="M13" i="6"/>
  <c r="M12" i="6"/>
  <c r="M11" i="6"/>
  <c r="P8" i="6"/>
  <c r="M8" i="6"/>
  <c r="P7" i="6"/>
  <c r="M7" i="6"/>
  <c r="P6" i="6"/>
  <c r="M6" i="6"/>
  <c r="P5" i="6"/>
  <c r="M5" i="6"/>
  <c r="P4" i="6"/>
  <c r="M4" i="6"/>
  <c r="F102" i="5"/>
  <c r="F103" i="5"/>
  <c r="F104" i="5"/>
  <c r="F105" i="5"/>
  <c r="F106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D46" i="5"/>
  <c r="D47" i="5"/>
  <c r="N11" i="5"/>
  <c r="N12" i="5"/>
  <c r="N13" i="5"/>
  <c r="N14" i="5"/>
  <c r="N33" i="5"/>
  <c r="K10" i="5"/>
  <c r="K11" i="5"/>
  <c r="K12" i="5"/>
  <c r="K13" i="5"/>
  <c r="K14" i="5"/>
  <c r="K33" i="5"/>
  <c r="F12" i="5"/>
  <c r="F33" i="5"/>
  <c r="D117" i="5"/>
  <c r="D116" i="5"/>
  <c r="D115" i="5"/>
  <c r="D114" i="5"/>
  <c r="D113" i="5"/>
  <c r="D112" i="5"/>
  <c r="D111" i="5"/>
  <c r="F101" i="5"/>
  <c r="F100" i="5"/>
  <c r="F99" i="5"/>
  <c r="F98" i="5"/>
  <c r="F97" i="5"/>
  <c r="F96" i="5"/>
  <c r="F95" i="5"/>
  <c r="F94" i="5"/>
  <c r="F93" i="5"/>
  <c r="F92" i="5"/>
  <c r="F91" i="5"/>
  <c r="F90" i="5"/>
  <c r="F52" i="5"/>
  <c r="D45" i="5"/>
  <c r="D44" i="5"/>
  <c r="N32" i="5"/>
  <c r="K32" i="5"/>
  <c r="F32" i="5"/>
  <c r="N31" i="5"/>
  <c r="K31" i="5"/>
  <c r="F31" i="5"/>
  <c r="N30" i="5"/>
  <c r="K30" i="5"/>
  <c r="F30" i="5"/>
  <c r="N29" i="5"/>
  <c r="K29" i="5"/>
  <c r="F29" i="5"/>
  <c r="N28" i="5"/>
  <c r="K28" i="5"/>
  <c r="F28" i="5"/>
  <c r="N27" i="5"/>
  <c r="K27" i="5"/>
  <c r="F27" i="5"/>
  <c r="N26" i="5"/>
  <c r="K26" i="5"/>
  <c r="F26" i="5"/>
  <c r="N25" i="5"/>
  <c r="K25" i="5"/>
  <c r="F25" i="5"/>
  <c r="N24" i="5"/>
  <c r="K24" i="5"/>
  <c r="F24" i="5"/>
  <c r="N23" i="5"/>
  <c r="K23" i="5"/>
  <c r="F23" i="5"/>
  <c r="N22" i="5"/>
  <c r="K22" i="5"/>
  <c r="F22" i="5"/>
  <c r="N21" i="5"/>
  <c r="K21" i="5"/>
  <c r="F21" i="5"/>
  <c r="N20" i="5"/>
  <c r="K20" i="5"/>
  <c r="F20" i="5"/>
  <c r="N19" i="5"/>
  <c r="K19" i="5"/>
  <c r="F19" i="5"/>
  <c r="N18" i="5"/>
  <c r="K18" i="5"/>
  <c r="F18" i="5"/>
  <c r="N17" i="5"/>
  <c r="K17" i="5"/>
  <c r="F17" i="5"/>
  <c r="N16" i="5"/>
  <c r="K16" i="5"/>
  <c r="F16" i="5"/>
  <c r="N15" i="5"/>
  <c r="K15" i="5"/>
  <c r="F15" i="5"/>
  <c r="F13" i="5"/>
  <c r="F11" i="5"/>
  <c r="N10" i="5"/>
  <c r="F10" i="5"/>
  <c r="N9" i="5"/>
  <c r="K9" i="5"/>
  <c r="F9" i="5"/>
  <c r="N8" i="5"/>
  <c r="K8" i="5"/>
  <c r="F8" i="5"/>
  <c r="N7" i="5"/>
  <c r="K7" i="5"/>
  <c r="F7" i="5"/>
  <c r="N6" i="5"/>
  <c r="K6" i="5"/>
  <c r="F6" i="5"/>
  <c r="N5" i="5"/>
  <c r="K5" i="5"/>
  <c r="F5" i="5"/>
  <c r="N4" i="5"/>
  <c r="K4" i="5"/>
  <c r="F4" i="5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4" i="4"/>
  <c r="L89" i="4"/>
  <c r="L88" i="4"/>
  <c r="L123" i="4"/>
  <c r="L122" i="4"/>
  <c r="L121" i="4"/>
  <c r="L120" i="4"/>
  <c r="L87" i="4"/>
  <c r="L86" i="4"/>
  <c r="L85" i="4"/>
  <c r="J139" i="4"/>
  <c r="L119" i="4"/>
  <c r="L118" i="4"/>
  <c r="L117" i="4"/>
  <c r="L116" i="4"/>
  <c r="L75" i="4"/>
  <c r="L76" i="4"/>
  <c r="L77" i="4"/>
  <c r="L78" i="4"/>
  <c r="L79" i="4"/>
  <c r="L80" i="4"/>
  <c r="L81" i="4"/>
  <c r="L82" i="4"/>
  <c r="L83" i="4"/>
  <c r="L84" i="4"/>
  <c r="J138" i="4"/>
  <c r="J137" i="4"/>
  <c r="L115" i="4"/>
  <c r="L114" i="4"/>
  <c r="L113" i="4"/>
  <c r="L112" i="4"/>
  <c r="L111" i="4"/>
  <c r="L110" i="4"/>
  <c r="L109" i="4"/>
  <c r="L108" i="4"/>
  <c r="L74" i="4"/>
  <c r="L73" i="4"/>
  <c r="L72" i="4"/>
  <c r="L71" i="4"/>
  <c r="L70" i="4"/>
  <c r="L69" i="4"/>
  <c r="L68" i="4"/>
  <c r="L67" i="4"/>
  <c r="L66" i="4"/>
  <c r="L65" i="4"/>
  <c r="L64" i="4"/>
  <c r="J136" i="4"/>
  <c r="L107" i="4"/>
  <c r="L106" i="4"/>
  <c r="L63" i="4"/>
  <c r="L62" i="4"/>
  <c r="L61" i="4"/>
  <c r="L60" i="4"/>
  <c r="L59" i="4"/>
  <c r="U21" i="4"/>
  <c r="R21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2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J135" i="4"/>
  <c r="J134" i="4"/>
  <c r="J133" i="4"/>
  <c r="J132" i="4"/>
  <c r="J131" i="4"/>
  <c r="J130" i="4"/>
  <c r="J129" i="4"/>
  <c r="J128" i="4"/>
  <c r="L105" i="4"/>
  <c r="L104" i="4"/>
  <c r="L103" i="4"/>
  <c r="L102" i="4"/>
  <c r="L101" i="4"/>
  <c r="L100" i="4"/>
  <c r="L99" i="4"/>
  <c r="L98" i="4"/>
  <c r="L97" i="4"/>
  <c r="L96" i="4"/>
  <c r="L95" i="4"/>
  <c r="L94" i="4"/>
  <c r="L58" i="4"/>
  <c r="L57" i="4"/>
  <c r="L56" i="4"/>
  <c r="L55" i="4"/>
  <c r="L54" i="4"/>
  <c r="L53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J33" i="4"/>
  <c r="R22" i="4"/>
  <c r="U4" i="4"/>
  <c r="G38" i="3"/>
  <c r="E30" i="3"/>
  <c r="E31" i="3"/>
  <c r="E32" i="3"/>
  <c r="O4" i="3"/>
  <c r="O5" i="3"/>
  <c r="O6" i="3"/>
  <c r="O7" i="3"/>
  <c r="O8" i="3"/>
  <c r="O9" i="3"/>
  <c r="O10" i="3"/>
  <c r="O12" i="3"/>
  <c r="O13" i="3"/>
  <c r="O14" i="3"/>
  <c r="O15" i="3"/>
  <c r="O16" i="3"/>
  <c r="L6" i="3"/>
  <c r="L7" i="3"/>
  <c r="L8" i="3"/>
  <c r="L9" i="3"/>
  <c r="L4" i="3"/>
  <c r="L12" i="3"/>
  <c r="G4" i="3"/>
  <c r="G5" i="3"/>
  <c r="G6" i="3"/>
  <c r="G7" i="3"/>
  <c r="G8" i="3"/>
  <c r="G9" i="3"/>
  <c r="G10" i="3"/>
  <c r="G11" i="3"/>
  <c r="G12" i="3"/>
  <c r="G13" i="3"/>
  <c r="G14" i="3"/>
  <c r="G15" i="3"/>
  <c r="E86" i="3"/>
  <c r="E85" i="3"/>
  <c r="E84" i="3"/>
  <c r="E83" i="3"/>
  <c r="E82" i="3"/>
  <c r="E81" i="3"/>
  <c r="E80" i="3"/>
  <c r="E79" i="3"/>
  <c r="G74" i="3"/>
  <c r="G73" i="3"/>
  <c r="G72" i="3"/>
  <c r="G71" i="3"/>
  <c r="G70" i="3"/>
  <c r="G69" i="3"/>
  <c r="G68" i="3"/>
  <c r="G67" i="3"/>
  <c r="G66" i="3"/>
  <c r="G65" i="3"/>
  <c r="G64" i="3"/>
  <c r="G63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E29" i="3"/>
  <c r="E28" i="3"/>
  <c r="O17" i="3"/>
  <c r="L17" i="3"/>
  <c r="G17" i="3"/>
  <c r="L16" i="3"/>
  <c r="G16" i="3"/>
  <c r="L15" i="3"/>
  <c r="L14" i="3"/>
  <c r="L13" i="3"/>
  <c r="O11" i="3"/>
  <c r="L11" i="3"/>
  <c r="L10" i="3"/>
  <c r="L5" i="3"/>
  <c r="C82" i="2"/>
  <c r="C83" i="2"/>
  <c r="E77" i="2"/>
  <c r="E76" i="2"/>
  <c r="E75" i="2"/>
  <c r="E7" i="2"/>
  <c r="E8" i="2"/>
  <c r="E9" i="2"/>
  <c r="E10" i="2"/>
  <c r="E11" i="2"/>
  <c r="E12" i="2"/>
  <c r="J4" i="2"/>
  <c r="J5" i="2"/>
  <c r="J6" i="2"/>
  <c r="J7" i="2"/>
  <c r="J8" i="2"/>
  <c r="J9" i="2"/>
  <c r="J10" i="2"/>
  <c r="E4" i="2"/>
  <c r="E5" i="2"/>
  <c r="E6" i="2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4" i="1"/>
  <c r="J11" i="2"/>
  <c r="J12" i="2"/>
  <c r="J13" i="2"/>
  <c r="J14" i="2"/>
  <c r="J15" i="2"/>
  <c r="J16" i="2"/>
  <c r="J17" i="2"/>
  <c r="J18" i="2"/>
  <c r="J19" i="2"/>
  <c r="J20" i="2"/>
  <c r="C87" i="2"/>
  <c r="C86" i="2"/>
  <c r="C85" i="2"/>
  <c r="C84" i="2"/>
  <c r="E74" i="2"/>
  <c r="E73" i="2"/>
  <c r="E72" i="2"/>
  <c r="E71" i="2"/>
  <c r="E70" i="2"/>
  <c r="E69" i="2"/>
  <c r="E68" i="2"/>
  <c r="E67" i="2"/>
  <c r="E66" i="2"/>
  <c r="E65" i="2"/>
  <c r="E64" i="2"/>
  <c r="E63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C34" i="2"/>
  <c r="C33" i="2"/>
  <c r="M20" i="2"/>
  <c r="E20" i="2"/>
  <c r="M19" i="2"/>
  <c r="E19" i="2"/>
  <c r="M18" i="2"/>
  <c r="E18" i="2"/>
  <c r="M17" i="2"/>
  <c r="E17" i="2"/>
  <c r="M16" i="2"/>
  <c r="E16" i="2"/>
  <c r="M15" i="2"/>
  <c r="E15" i="2"/>
  <c r="M14" i="2"/>
  <c r="E14" i="2"/>
  <c r="M13" i="2"/>
  <c r="E13" i="2"/>
  <c r="M12" i="2"/>
  <c r="M11" i="2"/>
  <c r="M10" i="2"/>
  <c r="M9" i="2"/>
  <c r="M8" i="2"/>
  <c r="M7" i="2"/>
  <c r="M6" i="2"/>
  <c r="M5" i="2"/>
  <c r="M4" i="2"/>
  <c r="D42" i="1"/>
  <c r="D41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4" i="1"/>
  <c r="F76" i="1"/>
  <c r="F77" i="1"/>
  <c r="F78" i="1"/>
  <c r="F79" i="1"/>
  <c r="F80" i="1"/>
  <c r="F81" i="1"/>
  <c r="F82" i="1"/>
  <c r="F83" i="1"/>
  <c r="F84" i="1"/>
  <c r="F85" i="1"/>
  <c r="F86" i="1"/>
  <c r="F75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47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4" i="1"/>
  <c r="D91" i="1"/>
  <c r="D92" i="1"/>
  <c r="D93" i="1"/>
  <c r="D94" i="1"/>
  <c r="D95" i="1"/>
  <c r="D96" i="1"/>
  <c r="D97" i="1"/>
  <c r="D98" i="1"/>
</calcChain>
</file>

<file path=xl/sharedStrings.xml><?xml version="1.0" encoding="utf-8"?>
<sst xmlns="http://schemas.openxmlformats.org/spreadsheetml/2006/main" count="2167" uniqueCount="188">
  <si>
    <t>Lysine Modifications</t>
  </si>
  <si>
    <t>UNG1</t>
  </si>
  <si>
    <t>UNG2</t>
  </si>
  <si>
    <t>Acetylation</t>
  </si>
  <si>
    <t>PAIL</t>
  </si>
  <si>
    <t>SUMO</t>
  </si>
  <si>
    <t>Rules:</t>
  </si>
  <si>
    <t>Low</t>
  </si>
  <si>
    <t>&gt; 0.1</t>
  </si>
  <si>
    <t>Medium</t>
  </si>
  <si>
    <t>&gt; 0.5</t>
  </si>
  <si>
    <t>High</t>
  </si>
  <si>
    <t>&gt; 0.2</t>
  </si>
  <si>
    <t>Phosida</t>
  </si>
  <si>
    <t>Standard</t>
  </si>
  <si>
    <t>&gt; 0.85</t>
  </si>
  <si>
    <t>GPS-SUMO</t>
  </si>
  <si>
    <t>SUMOplot</t>
  </si>
  <si>
    <t>Ubiquitination</t>
  </si>
  <si>
    <t>UbPred</t>
  </si>
  <si>
    <t>None</t>
  </si>
  <si>
    <t>&lt; 0.62</t>
  </si>
  <si>
    <t>0.62 &lt;-&gt; 0.69</t>
  </si>
  <si>
    <t>0.69 &lt;-&gt; 0.84</t>
  </si>
  <si>
    <t>0.84 &lt;-&gt; 1.00</t>
  </si>
  <si>
    <t>PCI-SUMO</t>
  </si>
  <si>
    <t>NA</t>
  </si>
  <si>
    <t>No</t>
  </si>
  <si>
    <t>&lt; 0</t>
  </si>
  <si>
    <t>Yes</t>
  </si>
  <si>
    <t>&gt; 0</t>
  </si>
  <si>
    <t>Methylation</t>
  </si>
  <si>
    <t>MASA</t>
  </si>
  <si>
    <t>Arginine Modifications</t>
  </si>
  <si>
    <t>Phosphorylation</t>
  </si>
  <si>
    <t>PPS</t>
  </si>
  <si>
    <t>Cysteine Modifications</t>
  </si>
  <si>
    <t>Palmitoylation</t>
  </si>
  <si>
    <t>CSS-Palm</t>
  </si>
  <si>
    <t>CSS-Palm Confidence</t>
  </si>
  <si>
    <t>NetAcet</t>
  </si>
  <si>
    <t>Acet</t>
  </si>
  <si>
    <t>RKRH at 258</t>
  </si>
  <si>
    <t>MTS</t>
  </si>
  <si>
    <t>Score</t>
  </si>
  <si>
    <t>PSPARKRHA at 13, RKRH at 267</t>
  </si>
  <si>
    <t>NLS (PSORT II NUCDISC)</t>
  </si>
  <si>
    <t>Cleavage</t>
  </si>
  <si>
    <t>38 (SRL|CG)</t>
  </si>
  <si>
    <t>29 (KRH|AP)</t>
  </si>
  <si>
    <t>iPSORT</t>
  </si>
  <si>
    <t xml:space="preserve"> PSORT II MITDISC/Gavel</t>
  </si>
  <si>
    <t>Net Charge</t>
  </si>
  <si>
    <t>Pattern Match</t>
  </si>
  <si>
    <t>MTS?</t>
  </si>
  <si>
    <t>Yes, LLSRLC</t>
  </si>
  <si>
    <t>MitoProt II</t>
  </si>
  <si>
    <t>Probability</t>
  </si>
  <si>
    <t>LLSRL|</t>
  </si>
  <si>
    <t>PARKRH|</t>
  </si>
  <si>
    <t>PredSL</t>
  </si>
  <si>
    <t>TargetP</t>
  </si>
  <si>
    <t>Cleaved</t>
  </si>
  <si>
    <t>NES (NetNES)</t>
  </si>
  <si>
    <t>22-PLQLLSRLCGDHLQAI-37, 201-LLLNAVLTV-209</t>
  </si>
  <si>
    <t>Tyrosine Modifications</t>
  </si>
  <si>
    <t>NetPhos</t>
  </si>
  <si>
    <t>Serine Modifications</t>
  </si>
  <si>
    <t>Threonine Modifications</t>
  </si>
  <si>
    <t>&lt;0.65</t>
  </si>
  <si>
    <t>&gt;0.65</t>
  </si>
  <si>
    <t>NTHL1</t>
  </si>
  <si>
    <t>PGPLRRREA at 36, PVKRPRK at 54, PPKVRRYQ at 124</t>
  </si>
  <si>
    <t>40 (PRG|CR)</t>
  </si>
  <si>
    <t>Yes, LTRSRSL</t>
  </si>
  <si>
    <t>PRGCRE|</t>
  </si>
  <si>
    <t>151-MQRLRARGLTV-161</t>
  </si>
  <si>
    <t>MPGa</t>
  </si>
  <si>
    <t>MPGb</t>
  </si>
  <si>
    <t>MPGc</t>
  </si>
  <si>
    <t>KKPKQFCRRMGQKKQRP at 13</t>
  </si>
  <si>
    <t>32 (ARA|GQ)</t>
  </si>
  <si>
    <t>41 (ARA|GQ)</t>
  </si>
  <si>
    <t>20 (ARA|GQ)</t>
  </si>
  <si>
    <t>FCRR|</t>
  </si>
  <si>
    <t>175-LLRALEPLEGLETMRQLRSTL-195</t>
  </si>
  <si>
    <t>180-LLRALEPLEGLETMRQLRSTL-200</t>
  </si>
  <si>
    <t>163-LLRALEPLEGLETMRQLRSTL-183</t>
  </si>
  <si>
    <t>OGG1-1a</t>
  </si>
  <si>
    <t>OGG1-1b</t>
  </si>
  <si>
    <t>OGG1-1c</t>
  </si>
  <si>
    <t>OGG1-2a</t>
  </si>
  <si>
    <t>OGG1-2b</t>
  </si>
  <si>
    <t>OGG1-2c</t>
  </si>
  <si>
    <t>OGG1-2d</t>
  </si>
  <si>
    <t>OGG1-2e</t>
  </si>
  <si>
    <t>TPALW|</t>
  </si>
  <si>
    <t>PPAKRRK at 332</t>
  </si>
  <si>
    <t>40 (PRS|EL)</t>
  </si>
  <si>
    <t>PKGRKAR at 346</t>
  </si>
  <si>
    <t>Cleavage at</t>
  </si>
  <si>
    <t>26-IPCPRSELRLDLVL-39</t>
  </si>
  <si>
    <t>NEIL1-1</t>
  </si>
  <si>
    <t>NEIL1-2</t>
  </si>
  <si>
    <t>PKGRKSRKKK at 376, PSRTRRA at 407, RRKGRQAASGHCRPRKVKAD at 445</t>
  </si>
  <si>
    <t>PKGRKSRKKK at 290, PSRTRRA at 321, RRKGRQAASGHCRPRKVKAD at 359</t>
  </si>
  <si>
    <t>96, LRM|PE</t>
  </si>
  <si>
    <t>89, SLRMP|</t>
  </si>
  <si>
    <t>53-LKAHLRL-61</t>
  </si>
  <si>
    <t>110-LALCFVDI-117, 178-LRAEILYRLKI-188</t>
  </si>
  <si>
    <t>NEIL2a</t>
  </si>
  <si>
    <t>NEIL2b</t>
  </si>
  <si>
    <t>NEIL2c</t>
  </si>
  <si>
    <t>65, LRF|DL</t>
  </si>
  <si>
    <t>Noe</t>
  </si>
  <si>
    <t>52-KLFLRFDLDEEM-62</t>
  </si>
  <si>
    <t>185-LSLGSVL-191</t>
  </si>
  <si>
    <t>32-LQPASLQSLWLQDTQVRLVL-51</t>
  </si>
  <si>
    <t>NEIL3</t>
  </si>
  <si>
    <t>HIgh</t>
  </si>
  <si>
    <t>PAHKKPK at 462</t>
  </si>
  <si>
    <t>WEAK 32-LRSLQGRALRL-40</t>
  </si>
  <si>
    <t>MYH-1</t>
  </si>
  <si>
    <t>MYH-2</t>
  </si>
  <si>
    <t>MYH-3</t>
  </si>
  <si>
    <t>MYH-4</t>
  </si>
  <si>
    <t>MYH-5</t>
  </si>
  <si>
    <t>RKPR at 16, PWRRRAE at 109, PCSRKKPR at 513</t>
  </si>
  <si>
    <t>46 GRQ|KH</t>
  </si>
  <si>
    <t>RKPR at 16, PWRRRAE at 101, PCSRKKPR at 505</t>
  </si>
  <si>
    <t>49, GRQ|KH</t>
  </si>
  <si>
    <t>RKPR at 2, PWRRRAE at 85, PCSRKKPR at 489</t>
  </si>
  <si>
    <t>32, GRQ|KH</t>
  </si>
  <si>
    <t>RKPR at 2, PWRRRAE at 84, PCSRKKPR at 488</t>
  </si>
  <si>
    <t>RKPR at 16, PWRRRAE at 112, PCSRKKPR at 516</t>
  </si>
  <si>
    <t>29 GHRK|</t>
  </si>
  <si>
    <t>15 GHRK|</t>
  </si>
  <si>
    <t>WEAK 108-LPWRRRAEDEMDL-120</t>
  </si>
  <si>
    <t>WEAK 97-LPWRRRAEDEMDL-109</t>
  </si>
  <si>
    <t>WEAK 84-LPWRRRAEDEMDL-96</t>
  </si>
  <si>
    <t>WEAK 83-LPWRRRAEDEMDL-95</t>
  </si>
  <si>
    <t>WEAK 111-LPWRRRAEDEMDL-123</t>
  </si>
  <si>
    <t>SMUG1-2</t>
  </si>
  <si>
    <t>SMUG1-1</t>
  </si>
  <si>
    <t>27-LAESFLEEELRLNAELSQL-45</t>
  </si>
  <si>
    <t>27-LAESFLEEELRLNAELSQL-45, 254-VAKERLNELGLLPLLL-269</t>
  </si>
  <si>
    <t>MBD4-1</t>
  </si>
  <si>
    <t>MBD4-2</t>
  </si>
  <si>
    <t>MBD4-3</t>
  </si>
  <si>
    <t>MBD4-4</t>
  </si>
  <si>
    <t>MBD4-5</t>
  </si>
  <si>
    <t>For multiple isoforms, #s sometimes vary, so using the highest number among isoforms, when that number causes a category shift</t>
  </si>
  <si>
    <t>RKPK at 229, PIKKTKK at 242, PRRKAFK at 430</t>
  </si>
  <si>
    <t>RKPK at 229, PIKKTKK at 242, PRRKAFK at 424</t>
  </si>
  <si>
    <t>PPRRKAFK at 111</t>
  </si>
  <si>
    <t>496-LLKPLGLYDL-505</t>
  </si>
  <si>
    <t>502-LLKPLGLYDL-511</t>
  </si>
  <si>
    <t>184-LLKPLGLYDL-193</t>
  </si>
  <si>
    <t>TDG</t>
  </si>
  <si>
    <t>PKGRKRK at 58</t>
  </si>
  <si>
    <t>124-LPDILTFNLDI-134</t>
  </si>
  <si>
    <t>APEX1</t>
  </si>
  <si>
    <t>PKRGKKG at 2, PEAKKSK at 21</t>
  </si>
  <si>
    <t>14, KRG|KK</t>
  </si>
  <si>
    <t>WEAK 291-LLPALCDSKI-300, WEAK 312-ITLYLAL-318</t>
  </si>
  <si>
    <t>APEX2-1</t>
  </si>
  <si>
    <t>APEX2-2</t>
  </si>
  <si>
    <t>20 IRA|EA</t>
  </si>
  <si>
    <t>44 GRI|LD</t>
  </si>
  <si>
    <t>QIRA|</t>
  </si>
  <si>
    <t>WEAK 36-LDELDADIVCL-46</t>
  </si>
  <si>
    <t>WEAK 6-LLQIRAEALL-15</t>
  </si>
  <si>
    <t>Ikeda, DNA Repair, 2002: NLS at 124 not necessary for nuclear transport</t>
  </si>
  <si>
    <t>NESsential</t>
  </si>
  <si>
    <t>NetNES</t>
  </si>
  <si>
    <t>NES</t>
  </si>
  <si>
    <t>None with high scores</t>
  </si>
  <si>
    <t>Bar for protein modification: Medium</t>
  </si>
  <si>
    <t>Bar for small modification: High</t>
  </si>
  <si>
    <t>192-LLLNAVLTV-200</t>
  </si>
  <si>
    <t>58 VRL|VL</t>
  </si>
  <si>
    <t>?</t>
  </si>
  <si>
    <t>EXPERIMENTAL</t>
  </si>
  <si>
    <t>Yes, likely by CDK1/2</t>
  </si>
  <si>
    <t>Yes, likely by CK1</t>
  </si>
  <si>
    <t>Yes, likely by ERK</t>
  </si>
  <si>
    <t>Yes, likely by CK2</t>
  </si>
  <si>
    <t>Yes, likely by CDK1/NEK6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</si>
</sst>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2"/>
  <sheetViews>
    <sheetView tabSelected="1" workbookViewId="0">
      <selection activeCell="M10" sqref="M10"/>
    </sheetView>
  </sheetViews>
  <sheetFormatPr defaultRowHeight="14.4" x14ac:dyDescent="0.3"/>
  <cols>
    <col min="3" max="3" width="13.5546875" customWidth="1"/>
    <col min="4" max="4" width="13.109375" bestFit="1" customWidth="1"/>
    <col min="8" max="8" width="10.5546875" bestFit="1" customWidth="1"/>
  </cols>
  <sheetData>
    <row r="1" spans="1:19" x14ac:dyDescent="0.3">
      <c r="A1" t="s">
        <v>0</v>
      </c>
    </row>
    <row r="2" spans="1:19" x14ac:dyDescent="0.3">
      <c r="C2" t="s">
        <v>3</v>
      </c>
      <c r="G2" t="s">
        <v>182</v>
      </c>
      <c r="J2" t="s">
        <v>5</v>
      </c>
      <c r="O2" t="s">
        <v>18</v>
      </c>
      <c r="S2" t="s">
        <v>31</v>
      </c>
    </row>
    <row r="3" spans="1:19" x14ac:dyDescent="0.3">
      <c r="A3" t="s">
        <v>1</v>
      </c>
      <c r="B3" t="s">
        <v>2</v>
      </c>
      <c r="C3" t="s">
        <v>4</v>
      </c>
      <c r="D3" t="s">
        <v>181</v>
      </c>
      <c r="E3" t="s">
        <v>13</v>
      </c>
      <c r="G3" t="s">
        <v>13</v>
      </c>
      <c r="I3" t="s">
        <v>16</v>
      </c>
      <c r="J3" t="s">
        <v>17</v>
      </c>
      <c r="K3" t="s">
        <v>25</v>
      </c>
      <c r="N3" t="s">
        <v>19</v>
      </c>
      <c r="R3" t="s">
        <v>32</v>
      </c>
    </row>
    <row r="4" spans="1:19" x14ac:dyDescent="0.3">
      <c r="A4">
        <v>14</v>
      </c>
      <c r="E4">
        <v>0.72</v>
      </c>
      <c r="F4">
        <f>(IF(C4&gt;0.5, 1, IF(C4&gt;0.2, 0.66, IF(C4&gt;0.1, 0.33, 0)))+D4+E4)/3</f>
        <v>0.24</v>
      </c>
      <c r="I4" t="s">
        <v>20</v>
      </c>
      <c r="J4">
        <v>0</v>
      </c>
      <c r="K4">
        <v>-0.22550000000000001</v>
      </c>
      <c r="L4">
        <f>(IF(K4="NA", AVERAGE(IF(I4="High", 1, IF(I4="Medium", 0.667, IF(I4="Low", 0.333, 0))),J4), (K4+1)/2)+J4+IF(I4="High", 1, IF(I4="Medium", 0.667, IF(I4="Low", 0.333, 0))))/3</f>
        <v>0.12908333333333333</v>
      </c>
      <c r="N4">
        <v>0.16</v>
      </c>
      <c r="O4">
        <f>N4</f>
        <v>0.16</v>
      </c>
      <c r="R4">
        <v>0</v>
      </c>
    </row>
    <row r="5" spans="1:19" x14ac:dyDescent="0.3">
      <c r="A5">
        <v>20</v>
      </c>
      <c r="C5">
        <v>1.18</v>
      </c>
      <c r="D5">
        <v>0.57555599999999996</v>
      </c>
      <c r="E5">
        <v>0.7</v>
      </c>
      <c r="F5">
        <f t="shared" ref="F5:F30" si="0">(IF(C5&gt;0.5, 1, IF(C5&gt;0.2, 0.66, IF(C5&gt;0.1, 0.33, 0)))+D5+E5)/3</f>
        <v>0.75851866666666667</v>
      </c>
      <c r="I5" t="s">
        <v>20</v>
      </c>
      <c r="J5">
        <v>0.56999999999999995</v>
      </c>
      <c r="K5">
        <v>0.45639999999999997</v>
      </c>
      <c r="L5">
        <f t="shared" ref="L5:L30" si="1">(IF(K5="NA", AVERAGE(IF(I5="High", 1, IF(I5="Medium", 0.667, IF(I5="Low", 0.333, 0))),J5), (K5+1)/2)+J5+IF(I5="High", 1, IF(I5="Medium", 0.667, IF(I5="Low", 0.333, 0))))/3</f>
        <v>0.43273333333333336</v>
      </c>
      <c r="N5">
        <v>0.3</v>
      </c>
      <c r="O5">
        <f t="shared" ref="O5:O30" si="2">N5</f>
        <v>0.3</v>
      </c>
      <c r="R5">
        <v>0</v>
      </c>
    </row>
    <row r="6" spans="1:19" x14ac:dyDescent="0.3">
      <c r="A6">
        <v>40</v>
      </c>
      <c r="C6">
        <v>0.47</v>
      </c>
      <c r="D6">
        <v>0.59327099999999999</v>
      </c>
      <c r="E6">
        <v>0.67</v>
      </c>
      <c r="F6">
        <f t="shared" si="0"/>
        <v>0.64109033333333343</v>
      </c>
      <c r="I6" t="s">
        <v>20</v>
      </c>
      <c r="J6">
        <v>0</v>
      </c>
      <c r="K6">
        <v>9.9000000000000008E-3</v>
      </c>
      <c r="L6">
        <f t="shared" si="1"/>
        <v>0.16831666666666667</v>
      </c>
      <c r="N6">
        <v>0.7</v>
      </c>
      <c r="O6">
        <f t="shared" si="2"/>
        <v>0.7</v>
      </c>
      <c r="R6">
        <v>0</v>
      </c>
    </row>
    <row r="7" spans="1:19" x14ac:dyDescent="0.3">
      <c r="A7">
        <v>41</v>
      </c>
      <c r="C7">
        <v>1.28</v>
      </c>
      <c r="D7">
        <v>0.50786399999999998</v>
      </c>
      <c r="E7">
        <v>0.56000000000000005</v>
      </c>
      <c r="F7">
        <f t="shared" si="0"/>
        <v>0.68928800000000001</v>
      </c>
      <c r="I7" t="s">
        <v>20</v>
      </c>
      <c r="J7">
        <v>0.37</v>
      </c>
      <c r="K7">
        <v>0.22559999999999999</v>
      </c>
      <c r="L7">
        <f t="shared" si="1"/>
        <v>0.3276</v>
      </c>
      <c r="N7">
        <v>0.72</v>
      </c>
      <c r="O7">
        <f t="shared" si="2"/>
        <v>0.72</v>
      </c>
      <c r="R7">
        <v>0</v>
      </c>
    </row>
    <row r="8" spans="1:19" x14ac:dyDescent="0.3">
      <c r="B8">
        <v>5</v>
      </c>
      <c r="C8">
        <v>5.51</v>
      </c>
      <c r="E8">
        <v>0.86</v>
      </c>
      <c r="F8">
        <f t="shared" si="0"/>
        <v>0.62</v>
      </c>
      <c r="G8" t="s">
        <v>29</v>
      </c>
      <c r="I8" t="s">
        <v>20</v>
      </c>
      <c r="J8">
        <v>0</v>
      </c>
      <c r="K8" t="s">
        <v>26</v>
      </c>
      <c r="L8">
        <f t="shared" si="1"/>
        <v>0</v>
      </c>
      <c r="N8">
        <v>0.53</v>
      </c>
      <c r="O8">
        <f t="shared" si="2"/>
        <v>0.53</v>
      </c>
      <c r="R8">
        <v>0</v>
      </c>
    </row>
    <row r="9" spans="1:19" x14ac:dyDescent="0.3">
      <c r="B9">
        <v>18</v>
      </c>
      <c r="C9">
        <v>2.19</v>
      </c>
      <c r="F9">
        <f t="shared" si="0"/>
        <v>0.33333333333333331</v>
      </c>
      <c r="I9" t="s">
        <v>20</v>
      </c>
      <c r="J9">
        <v>0</v>
      </c>
      <c r="K9" t="s">
        <v>26</v>
      </c>
      <c r="L9">
        <f t="shared" si="1"/>
        <v>0</v>
      </c>
      <c r="N9">
        <v>0.62</v>
      </c>
      <c r="O9">
        <f t="shared" si="2"/>
        <v>0.62</v>
      </c>
      <c r="R9">
        <v>0</v>
      </c>
    </row>
    <row r="10" spans="1:19" x14ac:dyDescent="0.3">
      <c r="B10">
        <v>49</v>
      </c>
      <c r="C10">
        <v>1.49</v>
      </c>
      <c r="D10">
        <v>0.56034799999999996</v>
      </c>
      <c r="E10">
        <v>0.67</v>
      </c>
      <c r="F10">
        <f t="shared" si="0"/>
        <v>0.7434493333333333</v>
      </c>
      <c r="I10" t="s">
        <v>20</v>
      </c>
      <c r="J10">
        <v>0</v>
      </c>
      <c r="K10" t="s">
        <v>26</v>
      </c>
      <c r="L10">
        <f t="shared" si="1"/>
        <v>0</v>
      </c>
      <c r="N10">
        <v>0.73</v>
      </c>
      <c r="O10">
        <f t="shared" si="2"/>
        <v>0.73</v>
      </c>
      <c r="R10">
        <v>0</v>
      </c>
    </row>
    <row r="11" spans="1:19" x14ac:dyDescent="0.3">
      <c r="B11">
        <v>50</v>
      </c>
      <c r="C11">
        <v>1.73</v>
      </c>
      <c r="E11">
        <v>0.56000000000000005</v>
      </c>
      <c r="F11">
        <f t="shared" si="0"/>
        <v>0.52</v>
      </c>
      <c r="I11" t="s">
        <v>20</v>
      </c>
      <c r="J11">
        <v>0.37</v>
      </c>
      <c r="K11" t="s">
        <v>26</v>
      </c>
      <c r="L11">
        <f t="shared" si="1"/>
        <v>0.18499999999999997</v>
      </c>
      <c r="N11">
        <v>0.73</v>
      </c>
      <c r="O11">
        <f t="shared" si="2"/>
        <v>0.73</v>
      </c>
      <c r="R11">
        <v>0</v>
      </c>
    </row>
    <row r="12" spans="1:19" x14ac:dyDescent="0.3">
      <c r="A12">
        <v>69</v>
      </c>
      <c r="B12">
        <v>78</v>
      </c>
      <c r="C12">
        <v>0.19</v>
      </c>
      <c r="E12">
        <v>0.66</v>
      </c>
      <c r="F12">
        <f t="shared" si="0"/>
        <v>0.33</v>
      </c>
      <c r="I12" t="s">
        <v>20</v>
      </c>
      <c r="J12">
        <v>0</v>
      </c>
      <c r="K12" s="1">
        <v>-0.87829999999999997</v>
      </c>
      <c r="L12">
        <f t="shared" si="1"/>
        <v>2.0283333333333337E-2</v>
      </c>
      <c r="N12">
        <v>0.28999999999999998</v>
      </c>
      <c r="O12">
        <f t="shared" si="2"/>
        <v>0.28999999999999998</v>
      </c>
      <c r="R12">
        <v>0</v>
      </c>
    </row>
    <row r="13" spans="1:19" x14ac:dyDescent="0.3">
      <c r="A13">
        <v>90</v>
      </c>
      <c r="B13">
        <v>99</v>
      </c>
      <c r="C13">
        <v>1.92</v>
      </c>
      <c r="E13">
        <v>0.56999999999999995</v>
      </c>
      <c r="F13">
        <f t="shared" si="0"/>
        <v>0.52333333333333332</v>
      </c>
      <c r="I13" t="s">
        <v>20</v>
      </c>
      <c r="J13">
        <v>0</v>
      </c>
      <c r="K13" s="1">
        <v>-4.0899999999999999E-2</v>
      </c>
      <c r="L13">
        <f t="shared" si="1"/>
        <v>0.15984999999999999</v>
      </c>
      <c r="N13">
        <v>0.47</v>
      </c>
      <c r="O13">
        <f t="shared" si="2"/>
        <v>0.47</v>
      </c>
      <c r="R13">
        <v>0</v>
      </c>
    </row>
    <row r="14" spans="1:19" x14ac:dyDescent="0.3">
      <c r="A14">
        <v>91</v>
      </c>
      <c r="B14">
        <v>100</v>
      </c>
      <c r="D14">
        <v>0.50805299999999998</v>
      </c>
      <c r="E14">
        <v>0.73</v>
      </c>
      <c r="F14">
        <f t="shared" si="0"/>
        <v>0.41268433333333326</v>
      </c>
      <c r="I14" t="s">
        <v>20</v>
      </c>
      <c r="J14">
        <v>0</v>
      </c>
      <c r="K14" s="1">
        <v>-0.1004</v>
      </c>
      <c r="L14">
        <f t="shared" si="1"/>
        <v>0.14993333333333334</v>
      </c>
      <c r="N14">
        <v>0.42</v>
      </c>
      <c r="O14">
        <f t="shared" si="2"/>
        <v>0.42</v>
      </c>
      <c r="R14">
        <v>0</v>
      </c>
    </row>
    <row r="15" spans="1:19" x14ac:dyDescent="0.3">
      <c r="A15">
        <v>99</v>
      </c>
      <c r="B15">
        <v>108</v>
      </c>
      <c r="C15">
        <v>0.51</v>
      </c>
      <c r="D15">
        <v>0.620838</v>
      </c>
      <c r="E15">
        <v>0.91</v>
      </c>
      <c r="F15">
        <f t="shared" si="0"/>
        <v>0.84361266666666668</v>
      </c>
      <c r="I15" t="s">
        <v>20</v>
      </c>
      <c r="J15">
        <v>0</v>
      </c>
      <c r="K15" s="1">
        <v>-0.84519999999999995</v>
      </c>
      <c r="L15">
        <f t="shared" si="1"/>
        <v>2.5800000000000007E-2</v>
      </c>
      <c r="N15">
        <v>0.37</v>
      </c>
      <c r="O15">
        <f t="shared" si="2"/>
        <v>0.37</v>
      </c>
      <c r="R15">
        <v>0</v>
      </c>
    </row>
    <row r="16" spans="1:19" x14ac:dyDescent="0.3">
      <c r="A16">
        <v>104</v>
      </c>
      <c r="B16">
        <v>113</v>
      </c>
      <c r="C16">
        <v>0.64</v>
      </c>
      <c r="D16">
        <v>0.5</v>
      </c>
      <c r="E16">
        <v>0.91</v>
      </c>
      <c r="F16">
        <f t="shared" si="0"/>
        <v>0.80333333333333334</v>
      </c>
      <c r="I16" t="s">
        <v>20</v>
      </c>
      <c r="J16">
        <v>0</v>
      </c>
      <c r="K16" s="1">
        <v>-0.14499999999999999</v>
      </c>
      <c r="L16">
        <f t="shared" si="1"/>
        <v>0.14249999999999999</v>
      </c>
      <c r="N16">
        <v>0.46</v>
      </c>
      <c r="O16">
        <f t="shared" si="2"/>
        <v>0.46</v>
      </c>
      <c r="R16">
        <v>0</v>
      </c>
    </row>
    <row r="17" spans="1:18" x14ac:dyDescent="0.3">
      <c r="A17">
        <v>114</v>
      </c>
      <c r="B17">
        <v>123</v>
      </c>
      <c r="E17">
        <v>0.62</v>
      </c>
      <c r="F17">
        <f t="shared" si="0"/>
        <v>0.20666666666666667</v>
      </c>
      <c r="I17" t="s">
        <v>20</v>
      </c>
      <c r="J17">
        <v>0</v>
      </c>
      <c r="K17" s="1">
        <v>-0.78090000000000004</v>
      </c>
      <c r="L17">
        <f t="shared" si="1"/>
        <v>3.6516666666666663E-2</v>
      </c>
      <c r="N17">
        <v>0.56999999999999995</v>
      </c>
      <c r="O17">
        <f t="shared" si="2"/>
        <v>0.56999999999999995</v>
      </c>
      <c r="R17">
        <v>0</v>
      </c>
    </row>
    <row r="18" spans="1:18" x14ac:dyDescent="0.3">
      <c r="A18">
        <v>135</v>
      </c>
      <c r="B18">
        <v>144</v>
      </c>
      <c r="D18">
        <v>0.51878199999999997</v>
      </c>
      <c r="E18">
        <v>0.82</v>
      </c>
      <c r="F18">
        <f t="shared" si="0"/>
        <v>0.44626066666666664</v>
      </c>
      <c r="I18" t="s">
        <v>20</v>
      </c>
      <c r="J18">
        <v>0</v>
      </c>
      <c r="K18" s="1">
        <v>-0.86109999999999998</v>
      </c>
      <c r="L18">
        <f t="shared" si="1"/>
        <v>2.3150000000000004E-2</v>
      </c>
      <c r="N18">
        <v>0.34</v>
      </c>
      <c r="O18">
        <f t="shared" si="2"/>
        <v>0.34</v>
      </c>
      <c r="R18">
        <v>0</v>
      </c>
    </row>
    <row r="19" spans="1:18" x14ac:dyDescent="0.3">
      <c r="A19">
        <v>138</v>
      </c>
      <c r="B19">
        <v>147</v>
      </c>
      <c r="E19">
        <v>0.82</v>
      </c>
      <c r="F19">
        <f t="shared" si="0"/>
        <v>0.27333333333333332</v>
      </c>
      <c r="I19" t="s">
        <v>20</v>
      </c>
      <c r="J19">
        <v>0</v>
      </c>
      <c r="K19" s="1">
        <v>0.1709</v>
      </c>
      <c r="L19">
        <f t="shared" si="1"/>
        <v>0.19515000000000002</v>
      </c>
      <c r="N19">
        <v>0.27</v>
      </c>
      <c r="O19">
        <f t="shared" si="2"/>
        <v>0.27</v>
      </c>
      <c r="R19">
        <v>0</v>
      </c>
    </row>
    <row r="20" spans="1:18" x14ac:dyDescent="0.3">
      <c r="A20">
        <v>175</v>
      </c>
      <c r="B20">
        <v>184</v>
      </c>
      <c r="E20">
        <v>0.77</v>
      </c>
      <c r="F20">
        <f t="shared" si="0"/>
        <v>0.25666666666666665</v>
      </c>
      <c r="I20" t="s">
        <v>20</v>
      </c>
      <c r="J20">
        <v>0</v>
      </c>
      <c r="K20" s="1">
        <v>-0.69069999999999998</v>
      </c>
      <c r="L20">
        <f t="shared" si="1"/>
        <v>5.1550000000000006E-2</v>
      </c>
      <c r="N20">
        <v>0.36</v>
      </c>
      <c r="O20">
        <f t="shared" si="2"/>
        <v>0.36</v>
      </c>
      <c r="R20">
        <v>0</v>
      </c>
    </row>
    <row r="21" spans="1:18" x14ac:dyDescent="0.3">
      <c r="A21">
        <v>197</v>
      </c>
      <c r="B21">
        <v>206</v>
      </c>
      <c r="D21">
        <v>0.51369500000000001</v>
      </c>
      <c r="E21">
        <v>0.87</v>
      </c>
      <c r="F21">
        <f t="shared" si="0"/>
        <v>0.46123166666666665</v>
      </c>
      <c r="I21" t="s">
        <v>20</v>
      </c>
      <c r="J21">
        <v>0.62</v>
      </c>
      <c r="K21" s="1">
        <v>0.54090000000000005</v>
      </c>
      <c r="L21">
        <f t="shared" si="1"/>
        <v>0.4634833333333333</v>
      </c>
      <c r="N21">
        <v>0.39</v>
      </c>
      <c r="O21">
        <f t="shared" si="2"/>
        <v>0.39</v>
      </c>
      <c r="R21">
        <v>0</v>
      </c>
    </row>
    <row r="22" spans="1:18" x14ac:dyDescent="0.3">
      <c r="A22">
        <v>218</v>
      </c>
      <c r="B22">
        <v>227</v>
      </c>
      <c r="F22">
        <f t="shared" si="0"/>
        <v>0</v>
      </c>
      <c r="I22" t="s">
        <v>20</v>
      </c>
      <c r="J22">
        <v>0</v>
      </c>
      <c r="K22" s="1">
        <v>-0.13289999999999999</v>
      </c>
      <c r="L22">
        <f t="shared" si="1"/>
        <v>0.14451666666666665</v>
      </c>
      <c r="O22">
        <f t="shared" si="2"/>
        <v>0</v>
      </c>
      <c r="R22">
        <v>0</v>
      </c>
    </row>
    <row r="23" spans="1:18" x14ac:dyDescent="0.3">
      <c r="A23">
        <v>251</v>
      </c>
      <c r="B23">
        <v>260</v>
      </c>
      <c r="C23">
        <v>1.37</v>
      </c>
      <c r="D23">
        <v>0.5</v>
      </c>
      <c r="E23">
        <v>0.81</v>
      </c>
      <c r="F23">
        <f t="shared" si="0"/>
        <v>0.77</v>
      </c>
      <c r="I23" t="s">
        <v>20</v>
      </c>
      <c r="J23">
        <v>0.33</v>
      </c>
      <c r="K23" s="1">
        <v>-0.87580000000000002</v>
      </c>
      <c r="L23">
        <f t="shared" si="1"/>
        <v>0.13070000000000001</v>
      </c>
      <c r="N23">
        <v>0.6</v>
      </c>
      <c r="O23">
        <f t="shared" si="2"/>
        <v>0.6</v>
      </c>
      <c r="R23">
        <v>0</v>
      </c>
    </row>
    <row r="24" spans="1:18" x14ac:dyDescent="0.3">
      <c r="A24">
        <v>252</v>
      </c>
      <c r="B24">
        <v>261</v>
      </c>
      <c r="C24">
        <v>1.9</v>
      </c>
      <c r="D24">
        <v>0.62300199999999994</v>
      </c>
      <c r="E24">
        <v>0.55000000000000004</v>
      </c>
      <c r="F24">
        <f t="shared" si="0"/>
        <v>0.72433400000000014</v>
      </c>
      <c r="I24" t="s">
        <v>20</v>
      </c>
      <c r="J24">
        <v>0</v>
      </c>
      <c r="K24" s="1">
        <v>-0.89470000000000005</v>
      </c>
      <c r="L24">
        <f t="shared" si="1"/>
        <v>1.7549999999999993E-2</v>
      </c>
      <c r="N24">
        <v>0.33</v>
      </c>
      <c r="O24">
        <f t="shared" si="2"/>
        <v>0.33</v>
      </c>
      <c r="R24">
        <v>0</v>
      </c>
    </row>
    <row r="25" spans="1:18" x14ac:dyDescent="0.3">
      <c r="A25">
        <v>259</v>
      </c>
      <c r="B25">
        <v>268</v>
      </c>
      <c r="C25">
        <v>0.84</v>
      </c>
      <c r="D25">
        <v>0.60716099999999995</v>
      </c>
      <c r="E25">
        <v>0.61</v>
      </c>
      <c r="F25">
        <f t="shared" si="0"/>
        <v>0.73905366666666661</v>
      </c>
      <c r="I25" t="s">
        <v>20</v>
      </c>
      <c r="J25">
        <v>0</v>
      </c>
      <c r="K25" s="1">
        <v>-0.32750000000000001</v>
      </c>
      <c r="L25">
        <f t="shared" si="1"/>
        <v>0.11208333333333333</v>
      </c>
      <c r="N25">
        <v>0.21</v>
      </c>
      <c r="O25">
        <f t="shared" si="2"/>
        <v>0.21</v>
      </c>
      <c r="R25">
        <v>0</v>
      </c>
    </row>
    <row r="26" spans="1:18" x14ac:dyDescent="0.3">
      <c r="A26">
        <v>286</v>
      </c>
      <c r="B26">
        <v>295</v>
      </c>
      <c r="C26">
        <v>0.77</v>
      </c>
      <c r="D26">
        <v>0.59876600000000002</v>
      </c>
      <c r="E26">
        <v>0.91</v>
      </c>
      <c r="F26">
        <f t="shared" si="0"/>
        <v>0.83625533333333335</v>
      </c>
      <c r="G26" t="s">
        <v>29</v>
      </c>
      <c r="I26" t="s">
        <v>20</v>
      </c>
      <c r="J26">
        <v>0</v>
      </c>
      <c r="K26" s="1">
        <v>0.307</v>
      </c>
      <c r="L26">
        <f t="shared" si="1"/>
        <v>0.21783333333333332</v>
      </c>
      <c r="N26">
        <v>0.2</v>
      </c>
      <c r="O26">
        <f t="shared" si="2"/>
        <v>0.2</v>
      </c>
      <c r="R26">
        <v>0</v>
      </c>
    </row>
    <row r="27" spans="1:18" x14ac:dyDescent="0.3">
      <c r="A27">
        <v>293</v>
      </c>
      <c r="B27">
        <v>302</v>
      </c>
      <c r="C27">
        <v>0.37</v>
      </c>
      <c r="D27">
        <v>0.55476599999999998</v>
      </c>
      <c r="E27">
        <v>0.95</v>
      </c>
      <c r="F27">
        <f t="shared" si="0"/>
        <v>0.72158866666666677</v>
      </c>
      <c r="I27" t="s">
        <v>20</v>
      </c>
      <c r="J27">
        <v>0.33</v>
      </c>
      <c r="K27" s="1">
        <v>-0.998</v>
      </c>
      <c r="L27">
        <f t="shared" si="1"/>
        <v>0.11033333333333334</v>
      </c>
      <c r="N27">
        <v>0.22</v>
      </c>
      <c r="O27">
        <f t="shared" si="2"/>
        <v>0.22</v>
      </c>
      <c r="R27">
        <v>0</v>
      </c>
    </row>
    <row r="28" spans="1:18" x14ac:dyDescent="0.3">
      <c r="A28">
        <v>296</v>
      </c>
      <c r="B28">
        <v>305</v>
      </c>
      <c r="C28">
        <v>1.26</v>
      </c>
      <c r="E28">
        <v>0.64</v>
      </c>
      <c r="F28">
        <f t="shared" si="0"/>
        <v>0.54666666666666675</v>
      </c>
      <c r="I28" t="s">
        <v>20</v>
      </c>
      <c r="J28">
        <v>0.56999999999999995</v>
      </c>
      <c r="K28" s="1">
        <v>-0.87760000000000005</v>
      </c>
      <c r="L28">
        <f t="shared" si="1"/>
        <v>0.2104</v>
      </c>
      <c r="N28">
        <v>0.13</v>
      </c>
      <c r="O28">
        <f t="shared" si="2"/>
        <v>0.13</v>
      </c>
      <c r="R28">
        <v>0</v>
      </c>
    </row>
    <row r="29" spans="1:18" x14ac:dyDescent="0.3">
      <c r="A29">
        <v>297</v>
      </c>
      <c r="B29">
        <v>306</v>
      </c>
      <c r="C29">
        <v>1.07</v>
      </c>
      <c r="E29">
        <v>0.62</v>
      </c>
      <c r="F29">
        <f t="shared" si="0"/>
        <v>0.54</v>
      </c>
      <c r="I29" t="s">
        <v>20</v>
      </c>
      <c r="J29">
        <v>0</v>
      </c>
      <c r="K29" t="s">
        <v>26</v>
      </c>
      <c r="L29">
        <f t="shared" si="1"/>
        <v>0</v>
      </c>
      <c r="N29">
        <v>0.34</v>
      </c>
      <c r="O29">
        <f t="shared" si="2"/>
        <v>0.34</v>
      </c>
      <c r="R29">
        <v>0</v>
      </c>
    </row>
    <row r="30" spans="1:18" x14ac:dyDescent="0.3">
      <c r="A30">
        <v>302</v>
      </c>
      <c r="B30">
        <v>311</v>
      </c>
      <c r="C30">
        <v>7.69</v>
      </c>
      <c r="F30">
        <f t="shared" si="0"/>
        <v>0.33333333333333331</v>
      </c>
      <c r="I30" t="s">
        <v>20</v>
      </c>
      <c r="J30">
        <v>0</v>
      </c>
      <c r="K30" t="s">
        <v>26</v>
      </c>
      <c r="L30">
        <f t="shared" si="1"/>
        <v>0</v>
      </c>
      <c r="N30">
        <v>0.24</v>
      </c>
      <c r="O30">
        <f t="shared" si="2"/>
        <v>0.24</v>
      </c>
      <c r="R30">
        <v>0</v>
      </c>
    </row>
    <row r="32" spans="1:18" x14ac:dyDescent="0.3">
      <c r="A32" t="s">
        <v>6</v>
      </c>
    </row>
    <row r="33" spans="1:16" x14ac:dyDescent="0.3">
      <c r="A33" t="s">
        <v>4</v>
      </c>
      <c r="C33" t="s">
        <v>13</v>
      </c>
      <c r="I33" t="s">
        <v>17</v>
      </c>
      <c r="K33" t="s">
        <v>25</v>
      </c>
      <c r="O33" t="s">
        <v>19</v>
      </c>
    </row>
    <row r="34" spans="1:16" x14ac:dyDescent="0.3">
      <c r="A34" t="s">
        <v>7</v>
      </c>
      <c r="B34" t="s">
        <v>8</v>
      </c>
      <c r="C34" t="s">
        <v>7</v>
      </c>
      <c r="D34" t="s">
        <v>10</v>
      </c>
      <c r="I34" t="s">
        <v>7</v>
      </c>
      <c r="J34" t="s">
        <v>69</v>
      </c>
      <c r="K34" t="s">
        <v>27</v>
      </c>
      <c r="L34" t="s">
        <v>28</v>
      </c>
      <c r="O34" t="s">
        <v>20</v>
      </c>
      <c r="P34" t="s">
        <v>21</v>
      </c>
    </row>
    <row r="35" spans="1:16" x14ac:dyDescent="0.3">
      <c r="A35" t="s">
        <v>9</v>
      </c>
      <c r="B35" t="s">
        <v>12</v>
      </c>
      <c r="C35" t="s">
        <v>14</v>
      </c>
      <c r="D35" t="s">
        <v>15</v>
      </c>
      <c r="I35" t="s">
        <v>11</v>
      </c>
      <c r="J35" t="s">
        <v>70</v>
      </c>
      <c r="K35" t="s">
        <v>29</v>
      </c>
      <c r="L35" t="s">
        <v>30</v>
      </c>
      <c r="O35" t="s">
        <v>7</v>
      </c>
      <c r="P35" t="s">
        <v>22</v>
      </c>
    </row>
    <row r="36" spans="1:16" x14ac:dyDescent="0.3">
      <c r="A36" t="s">
        <v>11</v>
      </c>
      <c r="B36" t="s">
        <v>10</v>
      </c>
      <c r="O36" t="s">
        <v>9</v>
      </c>
      <c r="P36" t="s">
        <v>23</v>
      </c>
    </row>
    <row r="37" spans="1:16" x14ac:dyDescent="0.3">
      <c r="O37" t="s">
        <v>11</v>
      </c>
      <c r="P37" t="s">
        <v>24</v>
      </c>
    </row>
    <row r="38" spans="1:16" x14ac:dyDescent="0.3">
      <c r="A38" t="s">
        <v>33</v>
      </c>
    </row>
    <row r="39" spans="1:16" x14ac:dyDescent="0.3">
      <c r="C39" t="s">
        <v>31</v>
      </c>
    </row>
    <row r="40" spans="1:16" x14ac:dyDescent="0.3">
      <c r="A40" t="s">
        <v>1</v>
      </c>
      <c r="B40" t="s">
        <v>2</v>
      </c>
      <c r="C40" t="s">
        <v>32</v>
      </c>
    </row>
    <row r="41" spans="1:16" x14ac:dyDescent="0.3">
      <c r="A41">
        <v>220</v>
      </c>
      <c r="B41">
        <v>229</v>
      </c>
      <c r="C41">
        <v>0.77362299999999995</v>
      </c>
      <c r="D41">
        <f>C41</f>
        <v>0.77362299999999995</v>
      </c>
    </row>
    <row r="42" spans="1:16" x14ac:dyDescent="0.3">
      <c r="A42">
        <v>276</v>
      </c>
      <c r="B42">
        <v>285</v>
      </c>
      <c r="C42">
        <v>0.59670199999999995</v>
      </c>
      <c r="D42">
        <f>C42</f>
        <v>0.59670199999999995</v>
      </c>
    </row>
    <row r="44" spans="1:16" x14ac:dyDescent="0.3">
      <c r="A44" t="s">
        <v>67</v>
      </c>
    </row>
    <row r="45" spans="1:16" x14ac:dyDescent="0.3">
      <c r="C45" t="s">
        <v>34</v>
      </c>
      <c r="G45" t="s">
        <v>182</v>
      </c>
    </row>
    <row r="46" spans="1:16" x14ac:dyDescent="0.3">
      <c r="A46" t="s">
        <v>1</v>
      </c>
      <c r="B46" t="s">
        <v>2</v>
      </c>
      <c r="C46" t="s">
        <v>35</v>
      </c>
      <c r="D46" t="s">
        <v>66</v>
      </c>
      <c r="E46" t="s">
        <v>13</v>
      </c>
      <c r="G46" t="s">
        <v>13</v>
      </c>
    </row>
    <row r="47" spans="1:16" x14ac:dyDescent="0.3">
      <c r="A47">
        <v>27</v>
      </c>
      <c r="D47">
        <v>5.8999999999999997E-2</v>
      </c>
      <c r="E47">
        <v>0.85</v>
      </c>
      <c r="F47">
        <f>(IF(C47="Yes", 1, AVERAGE(D47:E47)) + D47 + E47)/3</f>
        <v>0.45450000000000007</v>
      </c>
    </row>
    <row r="48" spans="1:16" x14ac:dyDescent="0.3">
      <c r="B48">
        <v>9</v>
      </c>
      <c r="D48">
        <v>1.2E-2</v>
      </c>
      <c r="E48">
        <v>0.85</v>
      </c>
      <c r="F48">
        <f t="shared" ref="F48:F70" si="3">(IF(C48="Yes", 1, AVERAGE(D48:E48)) + D48 + E48)/3</f>
        <v>0.43099999999999999</v>
      </c>
    </row>
    <row r="49" spans="1:7" x14ac:dyDescent="0.3">
      <c r="B49">
        <v>12</v>
      </c>
      <c r="D49">
        <v>0.89100000000000001</v>
      </c>
      <c r="E49">
        <v>1</v>
      </c>
      <c r="F49">
        <f t="shared" si="3"/>
        <v>0.94550000000000001</v>
      </c>
      <c r="G49" t="s">
        <v>184</v>
      </c>
    </row>
    <row r="50" spans="1:7" x14ac:dyDescent="0.3">
      <c r="B50">
        <v>14</v>
      </c>
      <c r="D50">
        <v>0.88100000000000001</v>
      </c>
      <c r="E50">
        <v>0.95</v>
      </c>
      <c r="F50">
        <f t="shared" si="3"/>
        <v>0.91550000000000009</v>
      </c>
      <c r="G50" t="s">
        <v>183</v>
      </c>
    </row>
    <row r="51" spans="1:7" x14ac:dyDescent="0.3">
      <c r="B51">
        <v>23</v>
      </c>
      <c r="D51">
        <v>0.997</v>
      </c>
      <c r="E51">
        <v>0.95</v>
      </c>
      <c r="F51">
        <f t="shared" si="3"/>
        <v>0.97349999999999992</v>
      </c>
      <c r="G51" t="s">
        <v>29</v>
      </c>
    </row>
    <row r="52" spans="1:7" x14ac:dyDescent="0.3">
      <c r="B52">
        <v>40</v>
      </c>
      <c r="C52" t="s">
        <v>29</v>
      </c>
      <c r="D52">
        <v>0.502</v>
      </c>
      <c r="E52">
        <v>0.95</v>
      </c>
      <c r="F52">
        <f t="shared" si="3"/>
        <v>0.81733333333333336</v>
      </c>
    </row>
    <row r="53" spans="1:7" x14ac:dyDescent="0.3">
      <c r="A53">
        <v>54</v>
      </c>
      <c r="B53">
        <v>63</v>
      </c>
      <c r="D53">
        <v>1.9E-2</v>
      </c>
      <c r="E53">
        <v>0.95</v>
      </c>
      <c r="F53">
        <f t="shared" si="3"/>
        <v>0.48449999999999999</v>
      </c>
    </row>
    <row r="54" spans="1:7" x14ac:dyDescent="0.3">
      <c r="A54">
        <v>55</v>
      </c>
      <c r="B54">
        <v>64</v>
      </c>
      <c r="D54">
        <v>0.98399999999999999</v>
      </c>
      <c r="E54">
        <v>0.95</v>
      </c>
      <c r="F54">
        <f t="shared" si="3"/>
        <v>0.96699999999999997</v>
      </c>
    </row>
    <row r="55" spans="1:7" x14ac:dyDescent="0.3">
      <c r="A55">
        <v>58</v>
      </c>
      <c r="B55">
        <v>67</v>
      </c>
      <c r="D55">
        <v>0.99399999999999999</v>
      </c>
      <c r="E55">
        <v>1</v>
      </c>
      <c r="F55">
        <f t="shared" si="3"/>
        <v>0.997</v>
      </c>
    </row>
    <row r="56" spans="1:7" x14ac:dyDescent="0.3">
      <c r="A56">
        <v>88</v>
      </c>
      <c r="B56">
        <v>97</v>
      </c>
      <c r="D56">
        <v>0.88200000000000001</v>
      </c>
      <c r="E56">
        <v>0.85</v>
      </c>
      <c r="F56">
        <f t="shared" si="3"/>
        <v>0.86599999999999999</v>
      </c>
    </row>
    <row r="57" spans="1:7" x14ac:dyDescent="0.3">
      <c r="A57">
        <v>94</v>
      </c>
      <c r="B57">
        <v>103</v>
      </c>
      <c r="D57">
        <v>0.92100000000000004</v>
      </c>
      <c r="E57">
        <v>0.95</v>
      </c>
      <c r="F57">
        <f t="shared" si="3"/>
        <v>0.93549999999999989</v>
      </c>
    </row>
    <row r="58" spans="1:7" x14ac:dyDescent="0.3">
      <c r="A58">
        <v>159</v>
      </c>
      <c r="B58">
        <v>168</v>
      </c>
      <c r="D58">
        <v>7.0000000000000001E-3</v>
      </c>
      <c r="E58">
        <v>0.85</v>
      </c>
      <c r="F58">
        <f t="shared" si="3"/>
        <v>0.42849999999999994</v>
      </c>
    </row>
    <row r="59" spans="1:7" x14ac:dyDescent="0.3">
      <c r="A59">
        <v>169</v>
      </c>
      <c r="B59">
        <v>178</v>
      </c>
      <c r="D59">
        <v>0.79100000000000004</v>
      </c>
      <c r="E59">
        <v>0.95</v>
      </c>
      <c r="F59">
        <f t="shared" si="3"/>
        <v>0.87050000000000016</v>
      </c>
    </row>
    <row r="60" spans="1:7" x14ac:dyDescent="0.3">
      <c r="A60">
        <v>178</v>
      </c>
      <c r="B60">
        <v>187</v>
      </c>
      <c r="D60">
        <v>0.871</v>
      </c>
      <c r="E60">
        <v>0.95</v>
      </c>
      <c r="F60">
        <f t="shared" si="3"/>
        <v>0.91049999999999986</v>
      </c>
    </row>
    <row r="61" spans="1:7" x14ac:dyDescent="0.3">
      <c r="A61">
        <v>193</v>
      </c>
      <c r="B61">
        <v>202</v>
      </c>
      <c r="D61">
        <v>2.5999999999999999E-2</v>
      </c>
      <c r="E61">
        <v>0.95</v>
      </c>
      <c r="F61">
        <f t="shared" si="3"/>
        <v>0.48799999999999999</v>
      </c>
    </row>
    <row r="62" spans="1:7" x14ac:dyDescent="0.3">
      <c r="A62">
        <v>216</v>
      </c>
      <c r="B62">
        <v>225</v>
      </c>
      <c r="D62">
        <v>0.99199999999999999</v>
      </c>
      <c r="E62">
        <v>0.95</v>
      </c>
      <c r="F62">
        <f t="shared" si="3"/>
        <v>0.97100000000000009</v>
      </c>
    </row>
    <row r="63" spans="1:7" x14ac:dyDescent="0.3">
      <c r="A63">
        <v>231</v>
      </c>
      <c r="B63">
        <v>240</v>
      </c>
      <c r="D63">
        <v>0.434</v>
      </c>
      <c r="E63">
        <v>0.85</v>
      </c>
      <c r="F63">
        <f t="shared" si="3"/>
        <v>0.64200000000000002</v>
      </c>
    </row>
    <row r="64" spans="1:7" x14ac:dyDescent="0.3">
      <c r="A64">
        <v>237</v>
      </c>
      <c r="B64">
        <v>246</v>
      </c>
      <c r="D64">
        <v>2E-3</v>
      </c>
      <c r="E64">
        <v>0.95</v>
      </c>
      <c r="F64">
        <f t="shared" si="3"/>
        <v>0.47599999999999998</v>
      </c>
    </row>
    <row r="65" spans="1:7" x14ac:dyDescent="0.3">
      <c r="A65">
        <v>247</v>
      </c>
      <c r="B65">
        <v>256</v>
      </c>
      <c r="D65">
        <v>6.0000000000000001E-3</v>
      </c>
      <c r="E65">
        <v>0.85</v>
      </c>
      <c r="F65">
        <f t="shared" si="3"/>
        <v>0.42799999999999999</v>
      </c>
    </row>
    <row r="66" spans="1:7" x14ac:dyDescent="0.3">
      <c r="A66">
        <v>254</v>
      </c>
      <c r="B66">
        <v>263</v>
      </c>
      <c r="D66">
        <v>0.99399999999999999</v>
      </c>
      <c r="E66">
        <v>0.95</v>
      </c>
      <c r="F66">
        <f t="shared" si="3"/>
        <v>0.97199999999999998</v>
      </c>
    </row>
    <row r="67" spans="1:7" x14ac:dyDescent="0.3">
      <c r="A67">
        <v>270</v>
      </c>
      <c r="B67">
        <v>279</v>
      </c>
      <c r="D67">
        <v>1.2E-2</v>
      </c>
      <c r="E67">
        <v>0.9</v>
      </c>
      <c r="F67">
        <f t="shared" si="3"/>
        <v>0.45600000000000002</v>
      </c>
    </row>
    <row r="68" spans="1:7" x14ac:dyDescent="0.3">
      <c r="A68">
        <v>273</v>
      </c>
      <c r="B68">
        <v>282</v>
      </c>
      <c r="D68">
        <v>0.95599999999999996</v>
      </c>
      <c r="E68">
        <v>0.95</v>
      </c>
      <c r="F68">
        <f t="shared" si="3"/>
        <v>0.95299999999999996</v>
      </c>
    </row>
    <row r="69" spans="1:7" x14ac:dyDescent="0.3">
      <c r="A69">
        <v>285</v>
      </c>
      <c r="B69">
        <v>294</v>
      </c>
      <c r="D69">
        <v>0.875</v>
      </c>
      <c r="E69">
        <v>0.95</v>
      </c>
      <c r="F69">
        <f t="shared" si="3"/>
        <v>0.91249999999999998</v>
      </c>
    </row>
    <row r="70" spans="1:7" x14ac:dyDescent="0.3">
      <c r="A70">
        <v>294</v>
      </c>
      <c r="B70">
        <v>303</v>
      </c>
      <c r="D70">
        <v>0.95599999999999996</v>
      </c>
      <c r="E70">
        <v>0.95</v>
      </c>
      <c r="F70">
        <f t="shared" si="3"/>
        <v>0.95299999999999996</v>
      </c>
    </row>
    <row r="72" spans="1:7" x14ac:dyDescent="0.3">
      <c r="A72" t="s">
        <v>68</v>
      </c>
    </row>
    <row r="73" spans="1:7" x14ac:dyDescent="0.3">
      <c r="C73" t="s">
        <v>34</v>
      </c>
    </row>
    <row r="74" spans="1:7" x14ac:dyDescent="0.3">
      <c r="A74" t="s">
        <v>1</v>
      </c>
      <c r="B74" t="s">
        <v>2</v>
      </c>
      <c r="C74" t="s">
        <v>35</v>
      </c>
      <c r="D74" t="s">
        <v>66</v>
      </c>
      <c r="E74" t="s">
        <v>13</v>
      </c>
    </row>
    <row r="75" spans="1:7" x14ac:dyDescent="0.3">
      <c r="A75">
        <v>17</v>
      </c>
      <c r="D75">
        <v>0.372</v>
      </c>
      <c r="E75">
        <v>0.95</v>
      </c>
      <c r="F75">
        <f t="shared" ref="F75:F86" si="4">(IF(C75="Yes", 1, AVERAGE(D75:E75)) + D75 + E75)/3</f>
        <v>0.66099999999999992</v>
      </c>
    </row>
    <row r="76" spans="1:7" x14ac:dyDescent="0.3">
      <c r="B76">
        <v>6</v>
      </c>
      <c r="C76" t="s">
        <v>29</v>
      </c>
      <c r="D76">
        <v>0.68799999999999994</v>
      </c>
      <c r="E76">
        <v>0.5</v>
      </c>
      <c r="F76">
        <f t="shared" si="4"/>
        <v>0.72933333333333328</v>
      </c>
    </row>
    <row r="77" spans="1:7" x14ac:dyDescent="0.3">
      <c r="B77">
        <v>31</v>
      </c>
      <c r="D77">
        <v>5.5E-2</v>
      </c>
      <c r="E77">
        <v>0.75</v>
      </c>
      <c r="F77">
        <f t="shared" si="4"/>
        <v>0.40250000000000002</v>
      </c>
    </row>
    <row r="78" spans="1:7" x14ac:dyDescent="0.3">
      <c r="A78">
        <v>51</v>
      </c>
      <c r="B78">
        <v>60</v>
      </c>
      <c r="C78" t="s">
        <v>29</v>
      </c>
      <c r="D78">
        <v>0.64900000000000002</v>
      </c>
      <c r="E78">
        <v>0.9</v>
      </c>
      <c r="F78">
        <f t="shared" si="4"/>
        <v>0.84966666666666668</v>
      </c>
      <c r="G78" t="s">
        <v>185</v>
      </c>
    </row>
    <row r="79" spans="1:7" x14ac:dyDescent="0.3">
      <c r="A79">
        <v>117</v>
      </c>
      <c r="B79">
        <v>126</v>
      </c>
      <c r="C79" t="s">
        <v>29</v>
      </c>
      <c r="D79">
        <v>0.57899999999999996</v>
      </c>
      <c r="E79">
        <v>0.95</v>
      </c>
      <c r="F79">
        <f t="shared" si="4"/>
        <v>0.84299999999999997</v>
      </c>
    </row>
    <row r="80" spans="1:7" x14ac:dyDescent="0.3">
      <c r="A80">
        <v>127</v>
      </c>
      <c r="B80">
        <v>136</v>
      </c>
      <c r="D80">
        <v>1.7999999999999999E-2</v>
      </c>
      <c r="E80">
        <v>0.55000000000000004</v>
      </c>
      <c r="F80">
        <f t="shared" si="4"/>
        <v>0.28400000000000003</v>
      </c>
    </row>
    <row r="81" spans="1:6" x14ac:dyDescent="0.3">
      <c r="A81">
        <v>129</v>
      </c>
      <c r="B81">
        <v>138</v>
      </c>
      <c r="D81">
        <v>0.128</v>
      </c>
      <c r="E81">
        <v>0.85</v>
      </c>
      <c r="F81">
        <f t="shared" si="4"/>
        <v>0.48900000000000005</v>
      </c>
    </row>
    <row r="82" spans="1:6" x14ac:dyDescent="0.3">
      <c r="A82">
        <v>179</v>
      </c>
      <c r="B82">
        <v>188</v>
      </c>
      <c r="D82">
        <v>0.11700000000000001</v>
      </c>
      <c r="E82">
        <v>0.95</v>
      </c>
      <c r="F82">
        <f t="shared" si="4"/>
        <v>0.53349999999999997</v>
      </c>
    </row>
    <row r="83" spans="1:6" x14ac:dyDescent="0.3">
      <c r="A83">
        <v>208</v>
      </c>
      <c r="B83">
        <v>217</v>
      </c>
      <c r="D83">
        <v>0.80300000000000005</v>
      </c>
      <c r="E83">
        <v>0.5</v>
      </c>
      <c r="F83">
        <f t="shared" si="4"/>
        <v>0.65149999999999997</v>
      </c>
    </row>
    <row r="84" spans="1:6" x14ac:dyDescent="0.3">
      <c r="A84">
        <v>226</v>
      </c>
      <c r="B84">
        <v>235</v>
      </c>
      <c r="D84">
        <v>0.14299999999999999</v>
      </c>
      <c r="E84">
        <v>0.6</v>
      </c>
      <c r="F84">
        <f t="shared" si="4"/>
        <v>0.3715</v>
      </c>
    </row>
    <row r="85" spans="1:6" x14ac:dyDescent="0.3">
      <c r="A85">
        <v>266</v>
      </c>
      <c r="B85">
        <v>275</v>
      </c>
      <c r="D85">
        <v>0.32600000000000001</v>
      </c>
      <c r="E85">
        <v>0.9</v>
      </c>
      <c r="F85">
        <f t="shared" si="4"/>
        <v>0.61299999999999999</v>
      </c>
    </row>
    <row r="86" spans="1:6" x14ac:dyDescent="0.3">
      <c r="A86">
        <v>287</v>
      </c>
      <c r="B86">
        <v>296</v>
      </c>
      <c r="D86">
        <v>4.4999999999999998E-2</v>
      </c>
      <c r="E86">
        <v>0.6</v>
      </c>
      <c r="F86">
        <f t="shared" si="4"/>
        <v>0.32250000000000001</v>
      </c>
    </row>
    <row r="88" spans="1:6" x14ac:dyDescent="0.3">
      <c r="A88" t="s">
        <v>65</v>
      </c>
    </row>
    <row r="89" spans="1:6" x14ac:dyDescent="0.3">
      <c r="C89" t="s">
        <v>66</v>
      </c>
    </row>
    <row r="90" spans="1:6" x14ac:dyDescent="0.3">
      <c r="A90" t="s">
        <v>1</v>
      </c>
      <c r="B90" t="s">
        <v>2</v>
      </c>
    </row>
    <row r="91" spans="1:6" x14ac:dyDescent="0.3">
      <c r="B91">
        <v>8</v>
      </c>
      <c r="C91">
        <v>0.46400000000000002</v>
      </c>
      <c r="D91">
        <f>C91</f>
        <v>0.46400000000000002</v>
      </c>
    </row>
    <row r="92" spans="1:6" x14ac:dyDescent="0.3">
      <c r="A92">
        <v>101</v>
      </c>
      <c r="B92">
        <v>110</v>
      </c>
      <c r="C92">
        <v>0.08</v>
      </c>
      <c r="D92">
        <f t="shared" ref="D92:D98" si="5">C92</f>
        <v>0.08</v>
      </c>
    </row>
    <row r="93" spans="1:6" x14ac:dyDescent="0.3">
      <c r="A93">
        <v>116</v>
      </c>
      <c r="B93">
        <v>125</v>
      </c>
      <c r="C93">
        <v>0.36199999999999999</v>
      </c>
      <c r="D93">
        <f t="shared" si="5"/>
        <v>0.36199999999999999</v>
      </c>
    </row>
    <row r="94" spans="1:6" x14ac:dyDescent="0.3">
      <c r="A94">
        <v>119</v>
      </c>
      <c r="B94">
        <v>128</v>
      </c>
      <c r="C94">
        <v>2.1999999999999999E-2</v>
      </c>
      <c r="D94">
        <f t="shared" si="5"/>
        <v>2.1999999999999999E-2</v>
      </c>
    </row>
    <row r="95" spans="1:6" x14ac:dyDescent="0.3">
      <c r="A95">
        <v>147</v>
      </c>
      <c r="B95">
        <v>156</v>
      </c>
      <c r="C95">
        <v>0.67400000000000004</v>
      </c>
      <c r="D95">
        <f t="shared" si="5"/>
        <v>0.67400000000000004</v>
      </c>
    </row>
    <row r="96" spans="1:6" x14ac:dyDescent="0.3">
      <c r="A96">
        <v>174</v>
      </c>
      <c r="B96">
        <v>183</v>
      </c>
      <c r="C96">
        <v>0.68400000000000005</v>
      </c>
      <c r="D96">
        <f t="shared" si="5"/>
        <v>0.68400000000000005</v>
      </c>
    </row>
    <row r="97" spans="1:4" x14ac:dyDescent="0.3">
      <c r="A97">
        <v>248</v>
      </c>
      <c r="B97">
        <v>257</v>
      </c>
      <c r="C97">
        <v>0.24</v>
      </c>
      <c r="D97">
        <f t="shared" si="5"/>
        <v>0.24</v>
      </c>
    </row>
    <row r="98" spans="1:4" x14ac:dyDescent="0.3">
      <c r="A98">
        <v>275</v>
      </c>
      <c r="B98">
        <v>284</v>
      </c>
      <c r="C98">
        <v>7.0000000000000001E-3</v>
      </c>
      <c r="D98">
        <f t="shared" si="5"/>
        <v>7.0000000000000001E-3</v>
      </c>
    </row>
    <row r="100" spans="1:4" x14ac:dyDescent="0.3">
      <c r="A100" t="s">
        <v>6</v>
      </c>
    </row>
    <row r="101" spans="1:4" s="2" customFormat="1" x14ac:dyDescent="0.3">
      <c r="A101" s="2" t="s">
        <v>66</v>
      </c>
      <c r="C101" t="s">
        <v>40</v>
      </c>
      <c r="D101"/>
    </row>
    <row r="102" spans="1:4" s="2" customFormat="1" x14ac:dyDescent="0.3">
      <c r="A102" s="2" t="s">
        <v>29</v>
      </c>
      <c r="B102" s="2" t="s">
        <v>10</v>
      </c>
      <c r="C102" t="s">
        <v>41</v>
      </c>
      <c r="D102" t="s">
        <v>10</v>
      </c>
    </row>
    <row r="104" spans="1:4" x14ac:dyDescent="0.3">
      <c r="A104" t="s">
        <v>36</v>
      </c>
    </row>
    <row r="105" spans="1:4" x14ac:dyDescent="0.3">
      <c r="C105" t="s">
        <v>37</v>
      </c>
    </row>
    <row r="106" spans="1:4" x14ac:dyDescent="0.3">
      <c r="A106" t="s">
        <v>1</v>
      </c>
      <c r="B106" t="s">
        <v>2</v>
      </c>
      <c r="C106" t="s">
        <v>38</v>
      </c>
      <c r="D106" t="s">
        <v>39</v>
      </c>
    </row>
    <row r="107" spans="1:4" x14ac:dyDescent="0.3">
      <c r="A107">
        <v>5</v>
      </c>
      <c r="C107">
        <v>19.524999999999999</v>
      </c>
      <c r="D107" t="s">
        <v>11</v>
      </c>
    </row>
    <row r="108" spans="1:4" x14ac:dyDescent="0.3">
      <c r="A108">
        <v>281</v>
      </c>
      <c r="B108">
        <v>290</v>
      </c>
      <c r="C108">
        <v>4.9260000000000002</v>
      </c>
      <c r="D108" t="s">
        <v>11</v>
      </c>
    </row>
    <row r="110" spans="1:4" x14ac:dyDescent="0.3">
      <c r="A110" t="s">
        <v>46</v>
      </c>
    </row>
    <row r="111" spans="1:4" x14ac:dyDescent="0.3">
      <c r="B111" t="s">
        <v>44</v>
      </c>
    </row>
    <row r="112" spans="1:4" x14ac:dyDescent="0.3">
      <c r="A112" t="s">
        <v>1</v>
      </c>
      <c r="B112">
        <v>0.59</v>
      </c>
      <c r="C112" t="s">
        <v>42</v>
      </c>
    </row>
    <row r="113" spans="1:11" x14ac:dyDescent="0.3">
      <c r="A113" t="s">
        <v>2</v>
      </c>
      <c r="B113">
        <v>-0.28999999999999998</v>
      </c>
      <c r="C113" t="s">
        <v>45</v>
      </c>
    </row>
    <row r="115" spans="1:11" x14ac:dyDescent="0.3">
      <c r="A115" t="s">
        <v>43</v>
      </c>
      <c r="B115" t="s">
        <v>51</v>
      </c>
      <c r="D115" t="s">
        <v>50</v>
      </c>
      <c r="G115" t="s">
        <v>56</v>
      </c>
      <c r="I115" t="s">
        <v>60</v>
      </c>
      <c r="J115" t="s">
        <v>61</v>
      </c>
    </row>
    <row r="116" spans="1:11" x14ac:dyDescent="0.3">
      <c r="B116" t="s">
        <v>44</v>
      </c>
      <c r="C116" t="s">
        <v>47</v>
      </c>
      <c r="D116" t="s">
        <v>52</v>
      </c>
      <c r="E116" t="s">
        <v>53</v>
      </c>
      <c r="F116" t="s">
        <v>54</v>
      </c>
      <c r="G116" t="s">
        <v>57</v>
      </c>
      <c r="H116" t="s">
        <v>47</v>
      </c>
      <c r="J116" t="s">
        <v>57</v>
      </c>
      <c r="K116" t="s">
        <v>62</v>
      </c>
    </row>
    <row r="117" spans="1:11" x14ac:dyDescent="0.3">
      <c r="A117" t="s">
        <v>1</v>
      </c>
      <c r="B117">
        <v>-6.27</v>
      </c>
      <c r="C117" t="s">
        <v>48</v>
      </c>
      <c r="D117">
        <v>0.1666667</v>
      </c>
      <c r="E117" t="s">
        <v>55</v>
      </c>
      <c r="F117" t="s">
        <v>29</v>
      </c>
      <c r="G117">
        <v>0.43469999999999998</v>
      </c>
      <c r="H117" t="s">
        <v>58</v>
      </c>
      <c r="I117">
        <v>9.7824999999999995E-2</v>
      </c>
      <c r="J117">
        <v>0.51300000000000001</v>
      </c>
      <c r="K117">
        <v>80</v>
      </c>
    </row>
    <row r="118" spans="1:11" x14ac:dyDescent="0.3">
      <c r="A118" t="s">
        <v>2</v>
      </c>
      <c r="B118">
        <v>-1.75</v>
      </c>
      <c r="C118" t="s">
        <v>49</v>
      </c>
      <c r="D118">
        <v>0.1</v>
      </c>
      <c r="E118" t="s">
        <v>27</v>
      </c>
      <c r="F118" t="s">
        <v>27</v>
      </c>
      <c r="G118">
        <v>0.59130000000000005</v>
      </c>
      <c r="H118" t="s">
        <v>59</v>
      </c>
      <c r="I118">
        <v>9.8563999999999999E-2</v>
      </c>
      <c r="J118">
        <v>0.73099999999999998</v>
      </c>
      <c r="K118">
        <v>20</v>
      </c>
    </row>
    <row r="120" spans="1:11" x14ac:dyDescent="0.3">
      <c r="A120" t="s">
        <v>63</v>
      </c>
    </row>
    <row r="121" spans="1:11" x14ac:dyDescent="0.3">
      <c r="A121" t="s">
        <v>1</v>
      </c>
      <c r="B121" t="s">
        <v>64</v>
      </c>
    </row>
    <row r="122" spans="1:11" x14ac:dyDescent="0.3">
      <c r="A122" t="s">
        <v>2</v>
      </c>
      <c r="B122" t="s">
        <v>179</v>
      </c>
    </row>
  </sheetData>
  <conditionalFormatting sqref="D91:D98">
    <cfRule type="iconSet" priority="10">
      <iconSet>
        <cfvo type="percent" val="0"/>
        <cfvo type="num" val="0.5"/>
        <cfvo type="num" val="0.75"/>
      </iconSet>
    </cfRule>
  </conditionalFormatting>
  <conditionalFormatting sqref="F4:G30">
    <cfRule type="iconSet" priority="8">
      <iconSet>
        <cfvo type="percent" val="0"/>
        <cfvo type="num" val="0.33"/>
        <cfvo type="num" val="0.66"/>
      </iconSet>
    </cfRule>
  </conditionalFormatting>
  <conditionalFormatting sqref="F75:F86">
    <cfRule type="iconSet" priority="7">
      <iconSet>
        <cfvo type="percent" val="0"/>
        <cfvo type="num" val="0.5"/>
        <cfvo type="num" val="0.75"/>
      </iconSet>
    </cfRule>
  </conditionalFormatting>
  <conditionalFormatting sqref="O4:O30">
    <cfRule type="iconSet" priority="5">
      <iconSet>
        <cfvo type="percent" val="0"/>
        <cfvo type="num" val="0.69"/>
        <cfvo type="num" val="0.84"/>
      </iconSet>
    </cfRule>
  </conditionalFormatting>
  <conditionalFormatting sqref="D41:D42">
    <cfRule type="iconSet" priority="3">
      <iconSet>
        <cfvo type="percent" val="0"/>
        <cfvo type="num" val="0.5"/>
        <cfvo type="num" val="0.75"/>
      </iconSet>
    </cfRule>
  </conditionalFormatting>
  <conditionalFormatting sqref="L4:L30">
    <cfRule type="iconSet" priority="1">
      <iconSet>
        <cfvo type="percent" val="0"/>
        <cfvo type="num" val="0.5"/>
        <cfvo type="num" val="0.75"/>
      </iconSet>
    </cfRule>
  </conditionalFormatting>
  <conditionalFormatting sqref="F47:F70">
    <cfRule type="iconSet" priority="80">
      <iconSet>
        <cfvo type="percent" val="0"/>
        <cfvo type="num" val="0.5"/>
        <cfvo type="num" val="0.75"/>
      </iconSet>
    </cfRule>
  </conditionalFormatting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8"/>
  <sheetViews>
    <sheetView topLeftCell="A216" workbookViewId="0">
      <selection activeCell="I265" sqref="I265"/>
    </sheetView>
  </sheetViews>
  <sheetFormatPr defaultRowHeight="14.4" x14ac:dyDescent="0.3"/>
  <cols>
    <col min="6" max="6" width="13.5546875" customWidth="1"/>
    <col min="7" max="7" width="13.109375" bestFit="1" customWidth="1"/>
    <col min="11" max="11" width="10.5546875" bestFit="1" customWidth="1"/>
  </cols>
  <sheetData>
    <row r="1" spans="1:22" x14ac:dyDescent="0.3">
      <c r="A1" t="s">
        <v>0</v>
      </c>
    </row>
    <row r="2" spans="1:22" x14ac:dyDescent="0.3">
      <c r="G2" t="s">
        <v>3</v>
      </c>
      <c r="M2" t="s">
        <v>5</v>
      </c>
      <c r="R2" t="s">
        <v>18</v>
      </c>
      <c r="V2" t="s">
        <v>31</v>
      </c>
    </row>
    <row r="3" spans="1:22" x14ac:dyDescent="0.3">
      <c r="A3" t="s">
        <v>146</v>
      </c>
      <c r="B3" t="s">
        <v>147</v>
      </c>
      <c r="C3" t="s">
        <v>148</v>
      </c>
      <c r="D3" t="s">
        <v>149</v>
      </c>
      <c r="E3" t="s">
        <v>150</v>
      </c>
      <c r="F3" t="s">
        <v>35</v>
      </c>
      <c r="G3" t="s">
        <v>4</v>
      </c>
      <c r="H3" t="s">
        <v>181</v>
      </c>
      <c r="I3" t="s">
        <v>13</v>
      </c>
      <c r="L3" t="s">
        <v>16</v>
      </c>
      <c r="M3" t="s">
        <v>17</v>
      </c>
      <c r="N3" t="s">
        <v>25</v>
      </c>
      <c r="Q3" t="s">
        <v>19</v>
      </c>
      <c r="U3" t="s">
        <v>32</v>
      </c>
    </row>
    <row r="4" spans="1:22" x14ac:dyDescent="0.3">
      <c r="A4">
        <v>36</v>
      </c>
      <c r="B4">
        <v>36</v>
      </c>
      <c r="C4">
        <v>36</v>
      </c>
      <c r="D4">
        <v>36</v>
      </c>
      <c r="E4">
        <v>36</v>
      </c>
      <c r="J4">
        <f>(IF(G4&gt;0.5, 1, IF(G4&gt;0.2, 0.66, IF(G4&gt;0.1, 0.33, 0)))+H4+I4+IF(F4="Yes", 1, AVERAGE(IF(G4&gt;0.5, 1, IF(G4&gt;0.2, 0.66, IF(G4&gt;0.1, 0.33, 0))),H4,I4)))/4</f>
        <v>0</v>
      </c>
      <c r="M4">
        <v>0.44</v>
      </c>
      <c r="N4" t="s">
        <v>26</v>
      </c>
      <c r="O4">
        <f>(IF(N4="NA", AVERAGE(IF(L4="High", 1, IF(L4="Medium", 0.667, IF(L4="Low", 0.333, 0))),M4), (N4+1)/2)+M4+IF(L4="High", 1, IF(L4="Medium", 0.667, IF(L4="Low", 0.333, 0))))/3</f>
        <v>0.22</v>
      </c>
      <c r="Q4">
        <v>0.86</v>
      </c>
      <c r="R4">
        <f t="shared" ref="R4:R68" si="0">Q4</f>
        <v>0.86</v>
      </c>
      <c r="U4">
        <v>0</v>
      </c>
      <c r="V4">
        <f t="shared" ref="V4:V68" si="1">U4</f>
        <v>0</v>
      </c>
    </row>
    <row r="5" spans="1:22" x14ac:dyDescent="0.3">
      <c r="A5">
        <v>56</v>
      </c>
      <c r="B5">
        <v>56</v>
      </c>
      <c r="C5">
        <v>56</v>
      </c>
      <c r="D5">
        <v>56</v>
      </c>
      <c r="E5">
        <v>56</v>
      </c>
      <c r="G5">
        <v>0.23</v>
      </c>
      <c r="I5">
        <v>0.65</v>
      </c>
      <c r="J5">
        <f>(IF(G5&gt;0.5, 1, IF(G5&gt;0.2, 0.66, IF(G5&gt;0.1, 0.33, 0)))+H5+I5+IF(F5="Yes", 1, AVERAGE(IF(G5&gt;0.5, 1, IF(G5&gt;0.2, 0.66, IF(G5&gt;0.1, 0.33, 0))),H5,I5)))/4</f>
        <v>0.49125000000000002</v>
      </c>
      <c r="N5" t="s">
        <v>26</v>
      </c>
      <c r="O5">
        <f>(IF(N5="NA", AVERAGE(IF(L5="High", 1, IF(L5="Medium", 0.667, IF(L5="Low", 0.333, 0))),M5), (N5+1)/2)+M5+IF(L5="High", 1, IF(L5="Medium", 0.667, IF(L5="Low", 0.333, 0))))/3</f>
        <v>0</v>
      </c>
      <c r="Q5">
        <v>0.87</v>
      </c>
      <c r="R5">
        <f t="shared" si="0"/>
        <v>0.87</v>
      </c>
      <c r="U5">
        <v>0</v>
      </c>
      <c r="V5">
        <f t="shared" si="1"/>
        <v>0</v>
      </c>
    </row>
    <row r="6" spans="1:22" x14ac:dyDescent="0.3">
      <c r="A6">
        <v>84</v>
      </c>
      <c r="B6">
        <v>84</v>
      </c>
      <c r="C6">
        <v>84</v>
      </c>
      <c r="D6">
        <v>84</v>
      </c>
      <c r="G6">
        <v>0.89</v>
      </c>
      <c r="I6">
        <v>0.61</v>
      </c>
      <c r="J6">
        <f>(IF(G6&gt;0.5, 1, IF(G6&gt;0.2, 0.66, IF(G6&gt;0.1, 0.33, 0)))+H6+I6+IF(F6="Yes", 1, AVERAGE(IF(G6&gt;0.5, 1, IF(G6&gt;0.2, 0.66, IF(G6&gt;0.1, 0.33, 0))),H6,I6)))/4</f>
        <v>0.60375000000000001</v>
      </c>
      <c r="N6" t="s">
        <v>26</v>
      </c>
      <c r="O6">
        <f t="shared" ref="O6:O29" si="2">(IF(N6="NA", AVERAGE(IF(L6="High", 1, IF(L6="Medium", 0.667, IF(L6="Low", 0.333, 0))),M6), (N6+1)/2)+M6+IF(L6="High", 1, IF(L6="Medium", 0.667, IF(L6="Low", 0.333, 0))))/3</f>
        <v>0</v>
      </c>
      <c r="Q6">
        <v>0.56000000000000005</v>
      </c>
      <c r="R6">
        <f t="shared" si="0"/>
        <v>0.56000000000000005</v>
      </c>
      <c r="U6">
        <v>0</v>
      </c>
      <c r="V6">
        <f t="shared" si="1"/>
        <v>0</v>
      </c>
    </row>
    <row r="7" spans="1:22" x14ac:dyDescent="0.3">
      <c r="A7">
        <v>95</v>
      </c>
      <c r="B7">
        <v>95</v>
      </c>
      <c r="C7">
        <v>95</v>
      </c>
      <c r="D7">
        <v>95</v>
      </c>
      <c r="I7">
        <v>0.76</v>
      </c>
      <c r="J7">
        <f>(IF(G7&gt;0.5, 1, IF(G7&gt;0.2, 0.66, IF(G7&gt;0.1, 0.33, 0)))+H7+I7+IF(F7="Yes", 1, AVERAGE(IF(G7&gt;0.5, 1, IF(G7&gt;0.2, 0.66, IF(G7&gt;0.1, 0.33, 0))),H7,I7)))/4</f>
        <v>0.28500000000000003</v>
      </c>
      <c r="N7" t="s">
        <v>26</v>
      </c>
      <c r="O7">
        <f t="shared" si="2"/>
        <v>0</v>
      </c>
      <c r="Q7">
        <v>0.1</v>
      </c>
      <c r="R7">
        <f t="shared" si="0"/>
        <v>0.1</v>
      </c>
      <c r="U7">
        <v>0</v>
      </c>
      <c r="V7">
        <f t="shared" si="1"/>
        <v>0</v>
      </c>
    </row>
    <row r="8" spans="1:22" x14ac:dyDescent="0.3">
      <c r="A8">
        <v>101</v>
      </c>
      <c r="B8">
        <v>101</v>
      </c>
      <c r="C8">
        <v>101</v>
      </c>
      <c r="D8">
        <v>101</v>
      </c>
      <c r="G8">
        <v>0.28000000000000003</v>
      </c>
      <c r="H8">
        <v>0.70602399999999998</v>
      </c>
      <c r="I8">
        <v>0.94</v>
      </c>
      <c r="J8">
        <f>(IF(G8&gt;0.5, 1, IF(G8&gt;0.2, 0.66, IF(G8&gt;0.1, 0.33, 0)))+H8+I8+IF(F8="Yes", 1, AVERAGE(IF(G8&gt;0.5, 1, IF(G8&gt;0.2, 0.66, IF(G8&gt;0.1, 0.33, 0))),H8,I8)))/4</f>
        <v>0.76867466666666662</v>
      </c>
      <c r="N8" t="s">
        <v>26</v>
      </c>
      <c r="O8">
        <f t="shared" si="2"/>
        <v>0</v>
      </c>
      <c r="Q8">
        <v>0.19</v>
      </c>
      <c r="R8">
        <f t="shared" si="0"/>
        <v>0.19</v>
      </c>
      <c r="U8">
        <v>0</v>
      </c>
      <c r="V8">
        <f t="shared" si="1"/>
        <v>0</v>
      </c>
    </row>
    <row r="9" spans="1:22" x14ac:dyDescent="0.3">
      <c r="A9">
        <v>117</v>
      </c>
      <c r="B9">
        <v>117</v>
      </c>
      <c r="C9">
        <v>117</v>
      </c>
      <c r="D9">
        <v>117</v>
      </c>
      <c r="G9">
        <v>2.13</v>
      </c>
      <c r="H9">
        <v>0.651783</v>
      </c>
      <c r="I9">
        <v>0.91</v>
      </c>
      <c r="J9">
        <f t="shared" ref="J9:J68" si="3">(IF(G9&gt;0.5, 1, IF(G9&gt;0.2, 0.66, IF(G9&gt;0.1, 0.33, 0)))+H9+I9+IF(F9="Yes", 1, AVERAGE(IF(G9&gt;0.5, 1, IF(G9&gt;0.2, 0.66, IF(G9&gt;0.1, 0.33, 0))),H9,I9)))/4</f>
        <v>0.85392766666666675</v>
      </c>
      <c r="N9" t="s">
        <v>26</v>
      </c>
      <c r="O9">
        <f t="shared" si="2"/>
        <v>0</v>
      </c>
      <c r="Q9">
        <v>0.31</v>
      </c>
      <c r="R9">
        <f t="shared" si="0"/>
        <v>0.31</v>
      </c>
      <c r="U9">
        <v>0</v>
      </c>
      <c r="V9">
        <f t="shared" si="1"/>
        <v>0</v>
      </c>
    </row>
    <row r="10" spans="1:22" x14ac:dyDescent="0.3">
      <c r="A10">
        <v>121</v>
      </c>
      <c r="B10">
        <v>121</v>
      </c>
      <c r="C10">
        <v>121</v>
      </c>
      <c r="D10">
        <v>121</v>
      </c>
      <c r="G10">
        <v>1.41</v>
      </c>
      <c r="I10">
        <v>0.67</v>
      </c>
      <c r="J10">
        <f t="shared" si="3"/>
        <v>0.62624999999999997</v>
      </c>
      <c r="N10" t="s">
        <v>26</v>
      </c>
      <c r="O10">
        <f t="shared" si="2"/>
        <v>0</v>
      </c>
      <c r="Q10">
        <v>0.1</v>
      </c>
      <c r="R10">
        <f t="shared" si="0"/>
        <v>0.1</v>
      </c>
      <c r="U10">
        <v>0</v>
      </c>
      <c r="V10">
        <f t="shared" si="1"/>
        <v>0</v>
      </c>
    </row>
    <row r="11" spans="1:22" x14ac:dyDescent="0.3">
      <c r="A11">
        <v>130</v>
      </c>
      <c r="B11">
        <v>130</v>
      </c>
      <c r="C11">
        <v>130</v>
      </c>
      <c r="D11">
        <v>130</v>
      </c>
      <c r="J11">
        <f t="shared" si="3"/>
        <v>0</v>
      </c>
      <c r="M11">
        <v>0.34</v>
      </c>
      <c r="N11" t="s">
        <v>26</v>
      </c>
      <c r="O11">
        <f t="shared" si="2"/>
        <v>0.17</v>
      </c>
      <c r="Q11">
        <v>0.82</v>
      </c>
      <c r="R11">
        <f t="shared" si="0"/>
        <v>0.82</v>
      </c>
      <c r="U11">
        <v>0</v>
      </c>
      <c r="V11">
        <f t="shared" si="1"/>
        <v>0</v>
      </c>
    </row>
    <row r="12" spans="1:22" x14ac:dyDescent="0.3">
      <c r="A12">
        <v>137</v>
      </c>
      <c r="B12">
        <v>137</v>
      </c>
      <c r="C12">
        <v>137</v>
      </c>
      <c r="D12">
        <v>137</v>
      </c>
      <c r="G12">
        <v>0.16</v>
      </c>
      <c r="H12">
        <v>0.77229700000000001</v>
      </c>
      <c r="I12">
        <v>0.61</v>
      </c>
      <c r="J12">
        <f t="shared" si="3"/>
        <v>0.57076566666666662</v>
      </c>
      <c r="L12" t="s">
        <v>11</v>
      </c>
      <c r="M12">
        <v>0.91</v>
      </c>
      <c r="N12" t="s">
        <v>26</v>
      </c>
      <c r="O12">
        <f t="shared" si="2"/>
        <v>0.95500000000000007</v>
      </c>
      <c r="Q12">
        <v>0.54</v>
      </c>
      <c r="R12">
        <f t="shared" si="0"/>
        <v>0.54</v>
      </c>
      <c r="U12">
        <v>0</v>
      </c>
      <c r="V12">
        <f t="shared" si="1"/>
        <v>0</v>
      </c>
    </row>
    <row r="13" spans="1:22" x14ac:dyDescent="0.3">
      <c r="A13">
        <v>148</v>
      </c>
      <c r="B13">
        <v>148</v>
      </c>
      <c r="C13">
        <v>148</v>
      </c>
      <c r="D13">
        <v>148</v>
      </c>
      <c r="G13">
        <v>1.19</v>
      </c>
      <c r="I13">
        <v>0.86</v>
      </c>
      <c r="J13">
        <f t="shared" si="3"/>
        <v>0.69750000000000001</v>
      </c>
      <c r="N13" t="s">
        <v>26</v>
      </c>
      <c r="O13">
        <f t="shared" si="2"/>
        <v>0</v>
      </c>
      <c r="Q13">
        <v>0.4</v>
      </c>
      <c r="R13">
        <f t="shared" si="0"/>
        <v>0.4</v>
      </c>
      <c r="U13">
        <v>0</v>
      </c>
      <c r="V13">
        <f t="shared" si="1"/>
        <v>0</v>
      </c>
    </row>
    <row r="14" spans="1:22" x14ac:dyDescent="0.3">
      <c r="A14">
        <v>152</v>
      </c>
      <c r="B14">
        <v>152</v>
      </c>
      <c r="C14">
        <v>152</v>
      </c>
      <c r="D14">
        <v>152</v>
      </c>
      <c r="G14">
        <v>2.67</v>
      </c>
      <c r="H14">
        <v>0.5</v>
      </c>
      <c r="I14">
        <v>0.87</v>
      </c>
      <c r="J14">
        <f t="shared" si="3"/>
        <v>0.79</v>
      </c>
      <c r="N14" t="s">
        <v>26</v>
      </c>
      <c r="O14">
        <f t="shared" si="2"/>
        <v>0</v>
      </c>
      <c r="Q14">
        <v>0.17</v>
      </c>
      <c r="R14">
        <f t="shared" si="0"/>
        <v>0.17</v>
      </c>
      <c r="U14">
        <v>0</v>
      </c>
      <c r="V14">
        <f t="shared" si="1"/>
        <v>0</v>
      </c>
    </row>
    <row r="15" spans="1:22" x14ac:dyDescent="0.3">
      <c r="A15">
        <v>156</v>
      </c>
      <c r="B15">
        <v>156</v>
      </c>
      <c r="C15">
        <v>156</v>
      </c>
      <c r="D15">
        <v>156</v>
      </c>
      <c r="G15">
        <v>0.76</v>
      </c>
      <c r="H15">
        <v>0.53660699999999995</v>
      </c>
      <c r="I15">
        <v>0.71</v>
      </c>
      <c r="J15">
        <f t="shared" si="3"/>
        <v>0.74886900000000001</v>
      </c>
      <c r="N15" t="s">
        <v>26</v>
      </c>
      <c r="O15">
        <f t="shared" si="2"/>
        <v>0</v>
      </c>
      <c r="Q15">
        <v>0.25</v>
      </c>
      <c r="R15">
        <f t="shared" si="0"/>
        <v>0.25</v>
      </c>
      <c r="U15">
        <v>0</v>
      </c>
      <c r="V15">
        <f t="shared" si="1"/>
        <v>0</v>
      </c>
    </row>
    <row r="16" spans="1:22" x14ac:dyDescent="0.3">
      <c r="A16">
        <v>183</v>
      </c>
      <c r="B16">
        <v>183</v>
      </c>
      <c r="C16">
        <v>183</v>
      </c>
      <c r="D16">
        <v>183</v>
      </c>
      <c r="J16">
        <f t="shared" si="3"/>
        <v>0</v>
      </c>
      <c r="N16" t="s">
        <v>26</v>
      </c>
      <c r="O16">
        <f>(IF(N16="NA", AVERAGE(IF(L16="High", 1, IF(L16="Medium", 0.667, IF(L16="Low", 0.333, 0))),M16), (N16+1)/2)+M16+IF(L16="High", 1, IF(L16="Medium", 0.667, IF(L16="Low", 0.333, 0))))/3</f>
        <v>0</v>
      </c>
      <c r="Q16">
        <v>0.26</v>
      </c>
      <c r="R16">
        <f t="shared" si="0"/>
        <v>0.26</v>
      </c>
      <c r="U16">
        <v>0</v>
      </c>
      <c r="V16">
        <f t="shared" si="1"/>
        <v>0</v>
      </c>
    </row>
    <row r="17" spans="1:22" x14ac:dyDescent="0.3">
      <c r="A17">
        <v>185</v>
      </c>
      <c r="B17">
        <v>185</v>
      </c>
      <c r="C17">
        <v>185</v>
      </c>
      <c r="D17">
        <v>185</v>
      </c>
      <c r="G17">
        <v>0.77</v>
      </c>
      <c r="I17">
        <v>0.56999999999999995</v>
      </c>
      <c r="J17">
        <f t="shared" si="3"/>
        <v>0.58874999999999988</v>
      </c>
      <c r="N17" t="s">
        <v>26</v>
      </c>
      <c r="O17">
        <f t="shared" si="2"/>
        <v>0</v>
      </c>
      <c r="Q17">
        <v>0.19</v>
      </c>
      <c r="R17">
        <f t="shared" si="0"/>
        <v>0.19</v>
      </c>
      <c r="U17">
        <v>0</v>
      </c>
      <c r="V17">
        <f t="shared" si="1"/>
        <v>0</v>
      </c>
    </row>
    <row r="18" spans="1:22" x14ac:dyDescent="0.3">
      <c r="A18">
        <v>186</v>
      </c>
      <c r="B18">
        <v>186</v>
      </c>
      <c r="C18">
        <v>186</v>
      </c>
      <c r="D18">
        <v>186</v>
      </c>
      <c r="G18">
        <v>1.71</v>
      </c>
      <c r="I18">
        <v>0.61</v>
      </c>
      <c r="J18">
        <f t="shared" si="3"/>
        <v>0.60375000000000001</v>
      </c>
      <c r="N18" t="s">
        <v>26</v>
      </c>
      <c r="O18">
        <f t="shared" si="2"/>
        <v>0</v>
      </c>
      <c r="Q18">
        <v>0.21</v>
      </c>
      <c r="R18">
        <f t="shared" si="0"/>
        <v>0.21</v>
      </c>
      <c r="U18">
        <v>0</v>
      </c>
      <c r="V18">
        <f t="shared" si="1"/>
        <v>0</v>
      </c>
    </row>
    <row r="19" spans="1:22" x14ac:dyDescent="0.3">
      <c r="A19">
        <v>215</v>
      </c>
      <c r="B19">
        <v>215</v>
      </c>
      <c r="C19">
        <v>215</v>
      </c>
      <c r="D19">
        <v>215</v>
      </c>
      <c r="I19">
        <v>0.76</v>
      </c>
      <c r="J19">
        <f t="shared" si="3"/>
        <v>0.28500000000000003</v>
      </c>
      <c r="L19" t="s">
        <v>9</v>
      </c>
      <c r="M19">
        <v>0.91</v>
      </c>
      <c r="N19" t="s">
        <v>26</v>
      </c>
      <c r="O19">
        <f t="shared" si="2"/>
        <v>0.78849999999999998</v>
      </c>
      <c r="Q19">
        <v>0.83</v>
      </c>
      <c r="R19">
        <f t="shared" si="0"/>
        <v>0.83</v>
      </c>
      <c r="U19">
        <v>0</v>
      </c>
      <c r="V19">
        <f t="shared" si="1"/>
        <v>0</v>
      </c>
    </row>
    <row r="20" spans="1:22" x14ac:dyDescent="0.3">
      <c r="A20">
        <v>227</v>
      </c>
      <c r="B20">
        <v>227</v>
      </c>
      <c r="C20">
        <v>227</v>
      </c>
      <c r="D20">
        <v>227</v>
      </c>
      <c r="I20">
        <v>0.84</v>
      </c>
      <c r="J20">
        <f t="shared" si="3"/>
        <v>0.315</v>
      </c>
      <c r="N20" t="s">
        <v>26</v>
      </c>
      <c r="O20">
        <f t="shared" si="2"/>
        <v>0</v>
      </c>
      <c r="Q20">
        <v>0.26</v>
      </c>
      <c r="R20">
        <f t="shared" si="0"/>
        <v>0.26</v>
      </c>
      <c r="U20">
        <v>0</v>
      </c>
      <c r="V20">
        <f t="shared" si="1"/>
        <v>0</v>
      </c>
    </row>
    <row r="21" spans="1:22" x14ac:dyDescent="0.3">
      <c r="A21">
        <v>230</v>
      </c>
      <c r="B21">
        <v>230</v>
      </c>
      <c r="C21">
        <v>230</v>
      </c>
      <c r="D21">
        <v>230</v>
      </c>
      <c r="G21">
        <v>0.51</v>
      </c>
      <c r="I21">
        <v>0.63</v>
      </c>
      <c r="J21">
        <f t="shared" si="3"/>
        <v>0.61124999999999996</v>
      </c>
      <c r="N21" t="s">
        <v>26</v>
      </c>
      <c r="O21">
        <f t="shared" si="2"/>
        <v>0</v>
      </c>
      <c r="Q21">
        <v>7.0000000000000007E-2</v>
      </c>
      <c r="R21">
        <f t="shared" si="0"/>
        <v>7.0000000000000007E-2</v>
      </c>
      <c r="U21">
        <v>0</v>
      </c>
      <c r="V21">
        <f t="shared" si="1"/>
        <v>0</v>
      </c>
    </row>
    <row r="22" spans="1:22" x14ac:dyDescent="0.3">
      <c r="A22">
        <v>232</v>
      </c>
      <c r="B22">
        <v>232</v>
      </c>
      <c r="C22">
        <v>232</v>
      </c>
      <c r="D22">
        <v>232</v>
      </c>
      <c r="G22">
        <v>0.67</v>
      </c>
      <c r="I22">
        <v>0.67</v>
      </c>
      <c r="J22">
        <f t="shared" si="3"/>
        <v>0.62624999999999997</v>
      </c>
      <c r="N22" t="s">
        <v>26</v>
      </c>
      <c r="O22">
        <f t="shared" si="2"/>
        <v>0</v>
      </c>
      <c r="Q22">
        <v>0.09</v>
      </c>
      <c r="R22">
        <f t="shared" si="0"/>
        <v>0.09</v>
      </c>
      <c r="U22">
        <v>0</v>
      </c>
      <c r="V22">
        <f t="shared" si="1"/>
        <v>0</v>
      </c>
    </row>
    <row r="23" spans="1:22" x14ac:dyDescent="0.3">
      <c r="A23">
        <v>234</v>
      </c>
      <c r="B23">
        <v>234</v>
      </c>
      <c r="C23">
        <v>234</v>
      </c>
      <c r="D23">
        <v>234</v>
      </c>
      <c r="G23">
        <v>2.37</v>
      </c>
      <c r="I23">
        <v>0.63</v>
      </c>
      <c r="J23">
        <f t="shared" si="3"/>
        <v>0.61124999999999996</v>
      </c>
      <c r="N23" t="s">
        <v>26</v>
      </c>
      <c r="O23">
        <f t="shared" si="2"/>
        <v>0</v>
      </c>
      <c r="Q23">
        <v>0.08</v>
      </c>
      <c r="R23">
        <f t="shared" si="0"/>
        <v>0.08</v>
      </c>
      <c r="U23">
        <v>0</v>
      </c>
      <c r="V23">
        <f t="shared" si="1"/>
        <v>0</v>
      </c>
    </row>
    <row r="24" spans="1:22" x14ac:dyDescent="0.3">
      <c r="A24">
        <v>239</v>
      </c>
      <c r="B24">
        <v>239</v>
      </c>
      <c r="C24">
        <v>239</v>
      </c>
      <c r="D24">
        <v>239</v>
      </c>
      <c r="H24">
        <v>0.65983000000000003</v>
      </c>
      <c r="I24">
        <v>0.82</v>
      </c>
      <c r="J24">
        <f t="shared" si="3"/>
        <v>0.49327666666666664</v>
      </c>
      <c r="N24" t="s">
        <v>26</v>
      </c>
      <c r="O24">
        <f t="shared" si="2"/>
        <v>0</v>
      </c>
      <c r="Q24">
        <v>0.1</v>
      </c>
      <c r="R24">
        <f t="shared" si="0"/>
        <v>0.1</v>
      </c>
      <c r="U24">
        <v>0</v>
      </c>
      <c r="V24">
        <f t="shared" si="1"/>
        <v>0</v>
      </c>
    </row>
    <row r="25" spans="1:22" x14ac:dyDescent="0.3">
      <c r="A25">
        <v>244</v>
      </c>
      <c r="B25">
        <v>244</v>
      </c>
      <c r="C25">
        <v>244</v>
      </c>
      <c r="D25">
        <v>244</v>
      </c>
      <c r="G25">
        <v>2.15</v>
      </c>
      <c r="H25">
        <v>0.54621200000000003</v>
      </c>
      <c r="I25">
        <v>0.72</v>
      </c>
      <c r="J25">
        <f t="shared" si="3"/>
        <v>0.75540400000000008</v>
      </c>
      <c r="N25" t="s">
        <v>26</v>
      </c>
      <c r="O25">
        <f t="shared" si="2"/>
        <v>0</v>
      </c>
      <c r="Q25">
        <v>0.04</v>
      </c>
      <c r="R25">
        <f t="shared" si="0"/>
        <v>0.04</v>
      </c>
      <c r="U25">
        <v>0</v>
      </c>
      <c r="V25">
        <f t="shared" si="1"/>
        <v>0</v>
      </c>
    </row>
    <row r="26" spans="1:22" x14ac:dyDescent="0.3">
      <c r="A26">
        <v>245</v>
      </c>
      <c r="B26">
        <v>245</v>
      </c>
      <c r="C26">
        <v>245</v>
      </c>
      <c r="D26">
        <v>245</v>
      </c>
      <c r="G26">
        <v>0.91</v>
      </c>
      <c r="I26">
        <v>0.77</v>
      </c>
      <c r="J26">
        <f t="shared" si="3"/>
        <v>0.66375000000000006</v>
      </c>
      <c r="N26" t="s">
        <v>26</v>
      </c>
      <c r="O26">
        <f t="shared" si="2"/>
        <v>0</v>
      </c>
      <c r="Q26">
        <v>0.05</v>
      </c>
      <c r="R26">
        <f t="shared" si="0"/>
        <v>0.05</v>
      </c>
      <c r="U26">
        <v>0</v>
      </c>
      <c r="V26">
        <f t="shared" si="1"/>
        <v>0</v>
      </c>
    </row>
    <row r="27" spans="1:22" x14ac:dyDescent="0.3">
      <c r="A27">
        <v>247</v>
      </c>
      <c r="B27">
        <v>247</v>
      </c>
      <c r="C27">
        <v>247</v>
      </c>
      <c r="D27">
        <v>247</v>
      </c>
      <c r="G27">
        <v>1.1599999999999999</v>
      </c>
      <c r="H27">
        <v>0.53546199999999999</v>
      </c>
      <c r="I27">
        <v>0.73</v>
      </c>
      <c r="J27">
        <f t="shared" si="3"/>
        <v>0.75515399999999999</v>
      </c>
      <c r="N27" t="s">
        <v>26</v>
      </c>
      <c r="O27">
        <f t="shared" si="2"/>
        <v>0</v>
      </c>
      <c r="Q27">
        <v>0.06</v>
      </c>
      <c r="R27">
        <f t="shared" si="0"/>
        <v>0.06</v>
      </c>
      <c r="U27">
        <v>0</v>
      </c>
      <c r="V27">
        <f t="shared" si="1"/>
        <v>0</v>
      </c>
    </row>
    <row r="28" spans="1:22" x14ac:dyDescent="0.3">
      <c r="A28">
        <v>248</v>
      </c>
      <c r="B28">
        <v>248</v>
      </c>
      <c r="C28">
        <v>248</v>
      </c>
      <c r="D28">
        <v>248</v>
      </c>
      <c r="G28">
        <v>3.03</v>
      </c>
      <c r="H28">
        <v>0.55372200000000005</v>
      </c>
      <c r="I28">
        <v>0.81</v>
      </c>
      <c r="J28">
        <f t="shared" si="3"/>
        <v>0.7879073333333334</v>
      </c>
      <c r="N28" t="s">
        <v>26</v>
      </c>
      <c r="O28">
        <f t="shared" si="2"/>
        <v>0</v>
      </c>
      <c r="Q28">
        <v>0.06</v>
      </c>
      <c r="R28">
        <f t="shared" si="0"/>
        <v>0.06</v>
      </c>
      <c r="U28">
        <v>0</v>
      </c>
      <c r="V28">
        <f t="shared" si="1"/>
        <v>0</v>
      </c>
    </row>
    <row r="29" spans="1:22" x14ac:dyDescent="0.3">
      <c r="A29">
        <v>252</v>
      </c>
      <c r="B29">
        <v>252</v>
      </c>
      <c r="C29">
        <v>252</v>
      </c>
      <c r="D29">
        <v>252</v>
      </c>
      <c r="G29">
        <v>1.17</v>
      </c>
      <c r="I29">
        <v>0.71</v>
      </c>
      <c r="J29">
        <f t="shared" si="3"/>
        <v>0.64124999999999999</v>
      </c>
      <c r="N29" t="s">
        <v>26</v>
      </c>
      <c r="O29">
        <f t="shared" si="2"/>
        <v>0</v>
      </c>
      <c r="Q29">
        <v>0.18</v>
      </c>
      <c r="R29">
        <f t="shared" si="0"/>
        <v>0.18</v>
      </c>
      <c r="U29">
        <v>0</v>
      </c>
      <c r="V29">
        <f t="shared" si="1"/>
        <v>0</v>
      </c>
    </row>
    <row r="30" spans="1:22" x14ac:dyDescent="0.3">
      <c r="A30">
        <v>263</v>
      </c>
      <c r="B30">
        <v>263</v>
      </c>
      <c r="C30">
        <v>263</v>
      </c>
      <c r="D30">
        <v>263</v>
      </c>
      <c r="G30">
        <v>1.24</v>
      </c>
      <c r="I30">
        <v>0.77</v>
      </c>
      <c r="J30">
        <f t="shared" si="3"/>
        <v>0.66375000000000006</v>
      </c>
      <c r="N30" t="s">
        <v>26</v>
      </c>
      <c r="O30">
        <f t="shared" ref="O30:O39" si="4">(IF(N30="NA", AVERAGE(IF(L30="High", 1, IF(L30="Medium", 0.667, IF(L30="Low", 0.333, 0))),M30), (N30+1)/2)+M30+IF(L30="High", 1, IF(L30="Medium", 0.667, IF(L30="Low", 0.333, 0))))/3</f>
        <v>0</v>
      </c>
      <c r="Q30">
        <v>0.92</v>
      </c>
      <c r="R30">
        <f t="shared" si="0"/>
        <v>0.92</v>
      </c>
      <c r="U30">
        <v>0</v>
      </c>
      <c r="V30">
        <f t="shared" si="1"/>
        <v>0</v>
      </c>
    </row>
    <row r="31" spans="1:22" x14ac:dyDescent="0.3">
      <c r="A31">
        <v>270</v>
      </c>
      <c r="B31">
        <v>270</v>
      </c>
      <c r="C31">
        <v>270</v>
      </c>
      <c r="D31">
        <v>270</v>
      </c>
      <c r="G31">
        <v>0.85</v>
      </c>
      <c r="H31">
        <v>0.61087999999999998</v>
      </c>
      <c r="I31">
        <v>0.66</v>
      </c>
      <c r="J31">
        <f t="shared" si="3"/>
        <v>0.75695999999999997</v>
      </c>
      <c r="N31" t="s">
        <v>26</v>
      </c>
      <c r="O31">
        <f t="shared" si="4"/>
        <v>0</v>
      </c>
      <c r="Q31">
        <v>0.93</v>
      </c>
      <c r="R31">
        <f t="shared" si="0"/>
        <v>0.93</v>
      </c>
      <c r="U31">
        <v>0</v>
      </c>
      <c r="V31">
        <f t="shared" si="1"/>
        <v>0</v>
      </c>
    </row>
    <row r="32" spans="1:22" x14ac:dyDescent="0.3">
      <c r="A32">
        <v>281</v>
      </c>
      <c r="B32">
        <v>281</v>
      </c>
      <c r="C32">
        <v>281</v>
      </c>
      <c r="D32">
        <v>281</v>
      </c>
      <c r="G32">
        <v>1.63</v>
      </c>
      <c r="I32">
        <v>0.65</v>
      </c>
      <c r="J32">
        <f t="shared" si="3"/>
        <v>0.61874999999999991</v>
      </c>
      <c r="N32" t="s">
        <v>26</v>
      </c>
      <c r="O32">
        <f t="shared" si="4"/>
        <v>0</v>
      </c>
      <c r="Q32">
        <v>0.97</v>
      </c>
      <c r="R32">
        <f t="shared" si="0"/>
        <v>0.97</v>
      </c>
      <c r="U32">
        <v>0</v>
      </c>
      <c r="V32">
        <f t="shared" si="1"/>
        <v>0</v>
      </c>
    </row>
    <row r="33" spans="1:22" x14ac:dyDescent="0.3">
      <c r="A33">
        <v>311</v>
      </c>
      <c r="B33">
        <v>311</v>
      </c>
      <c r="C33">
        <v>311</v>
      </c>
      <c r="D33">
        <v>311</v>
      </c>
      <c r="G33">
        <v>0.7</v>
      </c>
      <c r="I33">
        <v>0.82</v>
      </c>
      <c r="J33">
        <f t="shared" si="3"/>
        <v>0.68249999999999988</v>
      </c>
      <c r="N33" t="s">
        <v>26</v>
      </c>
      <c r="O33">
        <f t="shared" si="4"/>
        <v>0</v>
      </c>
      <c r="Q33">
        <v>0.59</v>
      </c>
      <c r="R33">
        <f t="shared" si="0"/>
        <v>0.59</v>
      </c>
      <c r="U33">
        <v>0</v>
      </c>
      <c r="V33">
        <f t="shared" si="1"/>
        <v>0</v>
      </c>
    </row>
    <row r="34" spans="1:22" x14ac:dyDescent="0.3">
      <c r="A34">
        <v>312</v>
      </c>
      <c r="B34">
        <v>312</v>
      </c>
      <c r="C34">
        <v>312</v>
      </c>
      <c r="D34">
        <v>312</v>
      </c>
      <c r="G34">
        <v>2.13</v>
      </c>
      <c r="H34">
        <v>0.56698099999999996</v>
      </c>
      <c r="J34">
        <f t="shared" si="3"/>
        <v>0.58761787499999996</v>
      </c>
      <c r="M34">
        <v>0.48</v>
      </c>
      <c r="N34" t="s">
        <v>26</v>
      </c>
      <c r="O34">
        <f t="shared" si="4"/>
        <v>0.24</v>
      </c>
      <c r="Q34">
        <v>0.55000000000000004</v>
      </c>
      <c r="R34">
        <f t="shared" si="0"/>
        <v>0.55000000000000004</v>
      </c>
      <c r="U34">
        <v>0</v>
      </c>
      <c r="V34">
        <f t="shared" si="1"/>
        <v>0</v>
      </c>
    </row>
    <row r="35" spans="1:22" x14ac:dyDescent="0.3">
      <c r="A35">
        <v>313</v>
      </c>
      <c r="B35">
        <v>313</v>
      </c>
      <c r="C35">
        <v>313</v>
      </c>
      <c r="D35">
        <v>313</v>
      </c>
      <c r="G35">
        <v>1.38</v>
      </c>
      <c r="H35">
        <v>0.60692699999999999</v>
      </c>
      <c r="J35">
        <f t="shared" si="3"/>
        <v>0.60259762500000003</v>
      </c>
      <c r="N35" t="s">
        <v>26</v>
      </c>
      <c r="O35">
        <f t="shared" si="4"/>
        <v>0</v>
      </c>
      <c r="Q35">
        <v>0.59</v>
      </c>
      <c r="R35">
        <f t="shared" si="0"/>
        <v>0.59</v>
      </c>
      <c r="U35">
        <v>0</v>
      </c>
      <c r="V35">
        <f t="shared" si="1"/>
        <v>0</v>
      </c>
    </row>
    <row r="36" spans="1:22" x14ac:dyDescent="0.3">
      <c r="A36">
        <v>328</v>
      </c>
      <c r="B36">
        <v>328</v>
      </c>
      <c r="C36">
        <v>328</v>
      </c>
      <c r="D36">
        <v>328</v>
      </c>
      <c r="I36">
        <v>0.74</v>
      </c>
      <c r="J36">
        <f t="shared" si="3"/>
        <v>0.27749999999999997</v>
      </c>
      <c r="N36" t="s">
        <v>26</v>
      </c>
      <c r="O36">
        <f t="shared" si="4"/>
        <v>0</v>
      </c>
      <c r="Q36">
        <v>0.78</v>
      </c>
      <c r="R36">
        <f t="shared" si="0"/>
        <v>0.78</v>
      </c>
      <c r="U36">
        <v>0</v>
      </c>
      <c r="V36">
        <f t="shared" si="1"/>
        <v>0</v>
      </c>
    </row>
    <row r="37" spans="1:22" x14ac:dyDescent="0.3">
      <c r="A37">
        <v>335</v>
      </c>
      <c r="B37">
        <v>335</v>
      </c>
      <c r="C37">
        <v>335</v>
      </c>
      <c r="D37">
        <v>335</v>
      </c>
      <c r="H37">
        <v>0.84879300000000002</v>
      </c>
      <c r="I37">
        <v>0.92</v>
      </c>
      <c r="J37">
        <f t="shared" si="3"/>
        <v>0.58959766666666669</v>
      </c>
      <c r="N37" t="s">
        <v>26</v>
      </c>
      <c r="O37">
        <f t="shared" si="4"/>
        <v>0</v>
      </c>
      <c r="Q37">
        <v>0.77</v>
      </c>
      <c r="R37">
        <f t="shared" si="0"/>
        <v>0.77</v>
      </c>
      <c r="U37">
        <v>0</v>
      </c>
      <c r="V37">
        <f>U37</f>
        <v>0</v>
      </c>
    </row>
    <row r="38" spans="1:22" x14ac:dyDescent="0.3">
      <c r="A38">
        <v>340</v>
      </c>
      <c r="B38">
        <v>340</v>
      </c>
      <c r="C38">
        <v>340</v>
      </c>
      <c r="D38">
        <v>340</v>
      </c>
      <c r="G38">
        <v>1.73</v>
      </c>
      <c r="I38">
        <v>0.76</v>
      </c>
      <c r="J38">
        <f t="shared" si="3"/>
        <v>0.66</v>
      </c>
      <c r="N38" t="s">
        <v>26</v>
      </c>
      <c r="O38">
        <f t="shared" si="4"/>
        <v>0</v>
      </c>
      <c r="Q38">
        <v>0.92</v>
      </c>
      <c r="R38">
        <f t="shared" si="0"/>
        <v>0.92</v>
      </c>
      <c r="U38">
        <v>0</v>
      </c>
      <c r="V38">
        <f t="shared" si="1"/>
        <v>0</v>
      </c>
    </row>
    <row r="39" spans="1:22" x14ac:dyDescent="0.3">
      <c r="A39">
        <v>347</v>
      </c>
      <c r="B39">
        <v>347</v>
      </c>
      <c r="C39">
        <v>347</v>
      </c>
      <c r="D39">
        <v>347</v>
      </c>
      <c r="H39">
        <v>0.51930299999999996</v>
      </c>
      <c r="I39">
        <v>0.89</v>
      </c>
      <c r="J39">
        <f t="shared" si="3"/>
        <v>0.46976766666666664</v>
      </c>
      <c r="M39">
        <v>0.5</v>
      </c>
      <c r="N39" t="s">
        <v>26</v>
      </c>
      <c r="O39">
        <f t="shared" si="4"/>
        <v>0.25</v>
      </c>
      <c r="Q39">
        <v>0.93</v>
      </c>
      <c r="R39">
        <f t="shared" si="0"/>
        <v>0.93</v>
      </c>
      <c r="U39">
        <v>0</v>
      </c>
      <c r="V39">
        <f t="shared" si="1"/>
        <v>0</v>
      </c>
    </row>
    <row r="40" spans="1:22" x14ac:dyDescent="0.3">
      <c r="A40">
        <v>361</v>
      </c>
      <c r="B40">
        <v>361</v>
      </c>
      <c r="C40">
        <v>361</v>
      </c>
      <c r="D40">
        <v>361</v>
      </c>
      <c r="J40">
        <f t="shared" si="3"/>
        <v>0</v>
      </c>
      <c r="N40" t="s">
        <v>26</v>
      </c>
      <c r="O40">
        <f t="shared" ref="O40:O45" si="5">(IF(N40="NA", AVERAGE(IF(L40="High", 1, IF(L40="Medium", 0.667, IF(L40="Low", 0.333, 0))),M40), (N40+1)/2)+M40+IF(L40="High", 1, IF(L40="Medium", 0.667, IF(L40="Low", 0.333, 0))))/3</f>
        <v>0</v>
      </c>
      <c r="Q40">
        <v>0.63</v>
      </c>
      <c r="R40">
        <f t="shared" si="0"/>
        <v>0.63</v>
      </c>
      <c r="U40">
        <v>0</v>
      </c>
      <c r="V40">
        <f t="shared" si="1"/>
        <v>0</v>
      </c>
    </row>
    <row r="41" spans="1:22" x14ac:dyDescent="0.3">
      <c r="A41">
        <v>368</v>
      </c>
      <c r="B41">
        <v>368</v>
      </c>
      <c r="C41">
        <v>368</v>
      </c>
      <c r="D41">
        <v>368</v>
      </c>
      <c r="G41">
        <v>0.2</v>
      </c>
      <c r="I41">
        <v>0.55000000000000004</v>
      </c>
      <c r="J41">
        <f t="shared" si="3"/>
        <v>0.33000000000000007</v>
      </c>
      <c r="N41" t="s">
        <v>26</v>
      </c>
      <c r="O41">
        <f t="shared" si="5"/>
        <v>0</v>
      </c>
      <c r="Q41">
        <v>0.68</v>
      </c>
      <c r="R41">
        <f t="shared" si="0"/>
        <v>0.68</v>
      </c>
      <c r="U41">
        <v>0</v>
      </c>
      <c r="V41">
        <f t="shared" si="1"/>
        <v>0</v>
      </c>
    </row>
    <row r="42" spans="1:22" x14ac:dyDescent="0.3">
      <c r="A42">
        <v>377</v>
      </c>
      <c r="B42">
        <v>377</v>
      </c>
      <c r="C42">
        <v>377</v>
      </c>
      <c r="D42">
        <v>377</v>
      </c>
      <c r="H42">
        <v>0.5</v>
      </c>
      <c r="I42">
        <v>0.63</v>
      </c>
      <c r="J42">
        <f t="shared" si="3"/>
        <v>0.37666666666666665</v>
      </c>
      <c r="M42">
        <v>0.73</v>
      </c>
      <c r="N42" t="s">
        <v>26</v>
      </c>
      <c r="O42">
        <f t="shared" si="5"/>
        <v>0.36499999999999999</v>
      </c>
      <c r="Q42">
        <v>0.8</v>
      </c>
      <c r="R42">
        <f t="shared" si="0"/>
        <v>0.8</v>
      </c>
      <c r="U42">
        <v>0</v>
      </c>
      <c r="V42">
        <f t="shared" si="1"/>
        <v>0</v>
      </c>
    </row>
    <row r="43" spans="1:22" x14ac:dyDescent="0.3">
      <c r="A43">
        <v>391</v>
      </c>
      <c r="B43">
        <v>391</v>
      </c>
      <c r="C43">
        <v>391</v>
      </c>
      <c r="D43">
        <v>391</v>
      </c>
      <c r="G43">
        <v>0.78</v>
      </c>
      <c r="I43">
        <v>0.59</v>
      </c>
      <c r="J43">
        <f t="shared" si="3"/>
        <v>0.59624999999999995</v>
      </c>
      <c r="M43">
        <v>0.09</v>
      </c>
      <c r="N43" t="s">
        <v>26</v>
      </c>
      <c r="O43">
        <f t="shared" si="5"/>
        <v>4.5000000000000005E-2</v>
      </c>
      <c r="Q43">
        <v>0.84</v>
      </c>
      <c r="R43">
        <f t="shared" si="0"/>
        <v>0.84</v>
      </c>
      <c r="U43">
        <v>0</v>
      </c>
      <c r="V43">
        <f t="shared" si="1"/>
        <v>0</v>
      </c>
    </row>
    <row r="44" spans="1:22" x14ac:dyDescent="0.3">
      <c r="A44">
        <v>397</v>
      </c>
      <c r="C44">
        <v>397</v>
      </c>
      <c r="D44">
        <v>397</v>
      </c>
      <c r="G44">
        <v>0.47</v>
      </c>
      <c r="I44">
        <v>0.85</v>
      </c>
      <c r="J44">
        <f t="shared" si="3"/>
        <v>0.56625000000000003</v>
      </c>
      <c r="M44">
        <v>0.15</v>
      </c>
      <c r="N44" t="s">
        <v>26</v>
      </c>
      <c r="O44">
        <f t="shared" si="5"/>
        <v>7.4999999999999997E-2</v>
      </c>
      <c r="Q44">
        <v>0.83</v>
      </c>
      <c r="R44">
        <f t="shared" si="0"/>
        <v>0.83</v>
      </c>
      <c r="U44">
        <v>0</v>
      </c>
      <c r="V44">
        <f t="shared" si="1"/>
        <v>0</v>
      </c>
    </row>
    <row r="45" spans="1:22" x14ac:dyDescent="0.3">
      <c r="A45">
        <v>413</v>
      </c>
      <c r="B45">
        <v>407</v>
      </c>
      <c r="C45">
        <v>413</v>
      </c>
      <c r="D45">
        <v>413</v>
      </c>
      <c r="E45">
        <v>95</v>
      </c>
      <c r="J45">
        <f t="shared" si="3"/>
        <v>0</v>
      </c>
      <c r="N45" t="s">
        <v>26</v>
      </c>
      <c r="O45">
        <f t="shared" si="5"/>
        <v>0</v>
      </c>
      <c r="Q45">
        <v>0.33</v>
      </c>
      <c r="R45">
        <f t="shared" si="0"/>
        <v>0.33</v>
      </c>
      <c r="U45">
        <v>0</v>
      </c>
      <c r="V45">
        <f t="shared" si="1"/>
        <v>0</v>
      </c>
    </row>
    <row r="46" spans="1:22" x14ac:dyDescent="0.3">
      <c r="A46">
        <v>421</v>
      </c>
      <c r="B46">
        <v>415</v>
      </c>
      <c r="C46">
        <v>421</v>
      </c>
      <c r="D46">
        <v>421</v>
      </c>
      <c r="E46">
        <v>103</v>
      </c>
      <c r="G46">
        <v>0.48</v>
      </c>
      <c r="H46">
        <v>0.57649700000000004</v>
      </c>
      <c r="I46">
        <v>0.88</v>
      </c>
      <c r="J46">
        <f t="shared" si="3"/>
        <v>0.70549899999999999</v>
      </c>
      <c r="N46" t="s">
        <v>26</v>
      </c>
      <c r="O46">
        <f t="shared" ref="O46:O56" si="6">(IF(N46="NA", AVERAGE(IF(L46="High", 1, IF(L46="Medium", 0.667, IF(L46="Low", 0.333, 0))),M46), (N46+1)/2)+M46+IF(L46="High", 1, IF(L46="Medium", 0.667, IF(L46="Low", 0.333, 0))))/3</f>
        <v>0</v>
      </c>
      <c r="Q46">
        <v>0.35</v>
      </c>
      <c r="R46">
        <f t="shared" si="0"/>
        <v>0.35</v>
      </c>
      <c r="U46">
        <v>0</v>
      </c>
      <c r="V46">
        <f t="shared" si="1"/>
        <v>0</v>
      </c>
    </row>
    <row r="47" spans="1:22" x14ac:dyDescent="0.3">
      <c r="A47">
        <v>424</v>
      </c>
      <c r="B47">
        <v>418</v>
      </c>
      <c r="C47">
        <v>424</v>
      </c>
      <c r="D47">
        <v>424</v>
      </c>
      <c r="E47">
        <v>106</v>
      </c>
      <c r="G47">
        <v>0.47</v>
      </c>
      <c r="I47">
        <v>0.86</v>
      </c>
      <c r="J47">
        <f t="shared" si="3"/>
        <v>0.57000000000000006</v>
      </c>
      <c r="N47" t="s">
        <v>26</v>
      </c>
      <c r="O47">
        <f t="shared" si="6"/>
        <v>0</v>
      </c>
      <c r="Q47">
        <v>0.41</v>
      </c>
      <c r="R47">
        <f t="shared" si="0"/>
        <v>0.41</v>
      </c>
      <c r="U47">
        <v>0</v>
      </c>
      <c r="V47">
        <f t="shared" si="1"/>
        <v>0</v>
      </c>
    </row>
    <row r="48" spans="1:22" x14ac:dyDescent="0.3">
      <c r="A48">
        <v>433</v>
      </c>
      <c r="B48">
        <v>427</v>
      </c>
      <c r="C48">
        <v>433</v>
      </c>
      <c r="D48">
        <v>433</v>
      </c>
      <c r="E48">
        <v>115</v>
      </c>
      <c r="G48">
        <v>1.6</v>
      </c>
      <c r="I48">
        <v>0.69</v>
      </c>
      <c r="J48">
        <f t="shared" si="3"/>
        <v>0.63375000000000004</v>
      </c>
      <c r="M48">
        <v>0.09</v>
      </c>
      <c r="N48" t="s">
        <v>26</v>
      </c>
      <c r="O48">
        <f t="shared" si="6"/>
        <v>4.5000000000000005E-2</v>
      </c>
      <c r="Q48">
        <v>0.31</v>
      </c>
      <c r="R48">
        <f t="shared" si="0"/>
        <v>0.31</v>
      </c>
      <c r="U48">
        <v>0</v>
      </c>
      <c r="V48">
        <f t="shared" si="1"/>
        <v>0</v>
      </c>
    </row>
    <row r="49" spans="1:22" x14ac:dyDescent="0.3">
      <c r="A49">
        <v>436</v>
      </c>
      <c r="B49">
        <v>430</v>
      </c>
      <c r="C49">
        <v>436</v>
      </c>
      <c r="D49">
        <v>436</v>
      </c>
      <c r="E49">
        <v>118</v>
      </c>
      <c r="G49">
        <v>1.82</v>
      </c>
      <c r="H49">
        <v>0.65539899999999995</v>
      </c>
      <c r="I49">
        <v>0.67</v>
      </c>
      <c r="J49">
        <f t="shared" si="3"/>
        <v>0.77513299999999996</v>
      </c>
      <c r="N49" t="s">
        <v>26</v>
      </c>
      <c r="O49">
        <f t="shared" si="6"/>
        <v>0</v>
      </c>
      <c r="Q49">
        <v>0.3</v>
      </c>
      <c r="R49">
        <f t="shared" si="0"/>
        <v>0.3</v>
      </c>
      <c r="U49">
        <v>0</v>
      </c>
      <c r="V49">
        <f t="shared" si="1"/>
        <v>0</v>
      </c>
    </row>
    <row r="50" spans="1:22" x14ac:dyDescent="0.3">
      <c r="A50">
        <v>437</v>
      </c>
      <c r="B50">
        <v>431</v>
      </c>
      <c r="C50">
        <v>437</v>
      </c>
      <c r="D50">
        <v>437</v>
      </c>
      <c r="E50">
        <v>119</v>
      </c>
      <c r="I50">
        <v>0.68</v>
      </c>
      <c r="J50">
        <f t="shared" si="3"/>
        <v>0.255</v>
      </c>
      <c r="N50" t="s">
        <v>26</v>
      </c>
      <c r="O50">
        <f t="shared" si="6"/>
        <v>0</v>
      </c>
      <c r="Q50">
        <v>0.32</v>
      </c>
      <c r="R50">
        <f t="shared" si="0"/>
        <v>0.32</v>
      </c>
      <c r="U50">
        <v>0</v>
      </c>
      <c r="V50">
        <f t="shared" si="1"/>
        <v>0</v>
      </c>
    </row>
    <row r="51" spans="1:22" x14ac:dyDescent="0.3">
      <c r="A51">
        <v>458</v>
      </c>
      <c r="B51">
        <v>452</v>
      </c>
      <c r="C51">
        <v>458</v>
      </c>
      <c r="D51">
        <v>458</v>
      </c>
      <c r="E51">
        <v>140</v>
      </c>
      <c r="G51">
        <v>0.12</v>
      </c>
      <c r="I51">
        <v>0.76</v>
      </c>
      <c r="J51">
        <f t="shared" si="3"/>
        <v>0.40875000000000006</v>
      </c>
      <c r="N51" t="s">
        <v>26</v>
      </c>
      <c r="O51">
        <f t="shared" si="6"/>
        <v>0</v>
      </c>
      <c r="Q51">
        <v>0.35</v>
      </c>
      <c r="R51">
        <f t="shared" si="0"/>
        <v>0.35</v>
      </c>
      <c r="U51">
        <v>0</v>
      </c>
      <c r="V51">
        <f t="shared" si="1"/>
        <v>0</v>
      </c>
    </row>
    <row r="52" spans="1:22" x14ac:dyDescent="0.3">
      <c r="A52">
        <v>472</v>
      </c>
      <c r="B52">
        <v>466</v>
      </c>
      <c r="C52">
        <v>472</v>
      </c>
      <c r="D52">
        <v>472</v>
      </c>
      <c r="E52">
        <v>154</v>
      </c>
      <c r="G52">
        <v>1.5</v>
      </c>
      <c r="I52">
        <v>0.81</v>
      </c>
      <c r="J52">
        <f t="shared" si="3"/>
        <v>0.67874999999999996</v>
      </c>
      <c r="N52" t="s">
        <v>26</v>
      </c>
      <c r="O52">
        <f t="shared" si="6"/>
        <v>0</v>
      </c>
      <c r="Q52">
        <v>0.24</v>
      </c>
      <c r="R52">
        <f t="shared" si="0"/>
        <v>0.24</v>
      </c>
      <c r="U52">
        <v>0</v>
      </c>
      <c r="V52">
        <f t="shared" si="1"/>
        <v>0</v>
      </c>
    </row>
    <row r="53" spans="1:22" x14ac:dyDescent="0.3">
      <c r="A53">
        <v>480</v>
      </c>
      <c r="B53">
        <v>474</v>
      </c>
      <c r="C53">
        <v>480</v>
      </c>
      <c r="D53">
        <v>480</v>
      </c>
      <c r="E53">
        <v>162</v>
      </c>
      <c r="G53">
        <v>0.7</v>
      </c>
      <c r="H53">
        <v>0.566944</v>
      </c>
      <c r="I53">
        <v>0.93</v>
      </c>
      <c r="J53">
        <f t="shared" si="3"/>
        <v>0.83231466666666665</v>
      </c>
      <c r="N53" t="s">
        <v>26</v>
      </c>
      <c r="O53">
        <f t="shared" si="6"/>
        <v>0</v>
      </c>
      <c r="Q53">
        <v>0.27</v>
      </c>
      <c r="R53">
        <f t="shared" si="0"/>
        <v>0.27</v>
      </c>
      <c r="U53">
        <v>0</v>
      </c>
      <c r="V53">
        <f t="shared" si="1"/>
        <v>0</v>
      </c>
    </row>
    <row r="54" spans="1:22" x14ac:dyDescent="0.3">
      <c r="A54">
        <v>484</v>
      </c>
      <c r="B54">
        <v>478</v>
      </c>
      <c r="C54">
        <v>484</v>
      </c>
      <c r="D54">
        <v>484</v>
      </c>
      <c r="E54">
        <v>166</v>
      </c>
      <c r="H54">
        <v>0.50586600000000004</v>
      </c>
      <c r="I54">
        <v>0.94</v>
      </c>
      <c r="J54">
        <f t="shared" si="3"/>
        <v>0.48195533333333335</v>
      </c>
      <c r="M54">
        <v>0.39</v>
      </c>
      <c r="N54" t="s">
        <v>26</v>
      </c>
      <c r="O54">
        <f t="shared" si="6"/>
        <v>0.19499999999999998</v>
      </c>
      <c r="Q54">
        <v>0.18</v>
      </c>
      <c r="R54">
        <f t="shared" si="0"/>
        <v>0.18</v>
      </c>
      <c r="U54">
        <v>0</v>
      </c>
      <c r="V54">
        <f t="shared" si="1"/>
        <v>0</v>
      </c>
    </row>
    <row r="55" spans="1:22" x14ac:dyDescent="0.3">
      <c r="A55">
        <v>504</v>
      </c>
      <c r="B55">
        <v>498</v>
      </c>
      <c r="C55">
        <v>504</v>
      </c>
      <c r="D55">
        <v>504</v>
      </c>
      <c r="E55">
        <v>186</v>
      </c>
      <c r="G55">
        <v>0.41</v>
      </c>
      <c r="I55">
        <v>0.73</v>
      </c>
      <c r="J55">
        <f t="shared" si="3"/>
        <v>0.52124999999999999</v>
      </c>
      <c r="N55" t="s">
        <v>26</v>
      </c>
      <c r="O55">
        <f t="shared" si="6"/>
        <v>0</v>
      </c>
      <c r="Q55">
        <v>0.21</v>
      </c>
      <c r="R55">
        <f t="shared" si="0"/>
        <v>0.21</v>
      </c>
      <c r="U55">
        <v>0</v>
      </c>
      <c r="V55">
        <f t="shared" si="1"/>
        <v>0</v>
      </c>
    </row>
    <row r="56" spans="1:22" x14ac:dyDescent="0.3">
      <c r="A56">
        <v>514</v>
      </c>
      <c r="B56">
        <v>508</v>
      </c>
      <c r="C56">
        <v>514</v>
      </c>
      <c r="D56">
        <v>514</v>
      </c>
      <c r="E56">
        <v>196</v>
      </c>
      <c r="J56">
        <f t="shared" si="3"/>
        <v>0</v>
      </c>
      <c r="N56" t="s">
        <v>26</v>
      </c>
      <c r="O56">
        <f t="shared" si="6"/>
        <v>0</v>
      </c>
      <c r="Q56">
        <v>0.27</v>
      </c>
      <c r="R56">
        <f t="shared" si="0"/>
        <v>0.27</v>
      </c>
      <c r="U56">
        <v>0</v>
      </c>
      <c r="V56">
        <f t="shared" si="1"/>
        <v>0</v>
      </c>
    </row>
    <row r="57" spans="1:22" x14ac:dyDescent="0.3">
      <c r="A57">
        <v>518</v>
      </c>
      <c r="B57">
        <v>512</v>
      </c>
      <c r="C57">
        <v>518</v>
      </c>
      <c r="D57">
        <v>518</v>
      </c>
      <c r="E57">
        <v>200</v>
      </c>
      <c r="G57">
        <v>1.06</v>
      </c>
      <c r="I57">
        <v>0.82</v>
      </c>
      <c r="J57">
        <f t="shared" si="3"/>
        <v>0.68249999999999988</v>
      </c>
      <c r="L57" t="s">
        <v>7</v>
      </c>
      <c r="N57" t="s">
        <v>26</v>
      </c>
      <c r="O57">
        <f t="shared" ref="O57:O68" si="7">(IF(N57="NA", AVERAGE(IF(L57="High", 1, IF(L57="Medium", 0.667, IF(L57="Low", 0.333, 0))),M57), (N57+1)/2)+M57+IF(L57="High", 1, IF(L57="Medium", 0.667, IF(L57="Low", 0.333, 0))))/3</f>
        <v>0.222</v>
      </c>
      <c r="Q57">
        <v>0.22</v>
      </c>
      <c r="R57">
        <f t="shared" si="0"/>
        <v>0.22</v>
      </c>
      <c r="U57">
        <v>0</v>
      </c>
      <c r="V57">
        <f t="shared" si="1"/>
        <v>0</v>
      </c>
    </row>
    <row r="58" spans="1:22" x14ac:dyDescent="0.3">
      <c r="A58">
        <v>526</v>
      </c>
      <c r="B58">
        <v>520</v>
      </c>
      <c r="C58">
        <v>526</v>
      </c>
      <c r="D58">
        <v>526</v>
      </c>
      <c r="E58">
        <v>208</v>
      </c>
      <c r="J58">
        <f t="shared" si="3"/>
        <v>0</v>
      </c>
      <c r="N58" t="s">
        <v>26</v>
      </c>
      <c r="O58">
        <f>(IF(N58="NA", AVERAGE(IF(L58="High", 1, IF(L58="Medium", 0.667, IF(L58="Low", 0.333, 0))),M58), (N58+1)/2)+M58+IF(L58="High", 1, IF(L58="Medium", 0.667, IF(L58="Low", 0.333, 0))))/3</f>
        <v>0</v>
      </c>
      <c r="Q58">
        <v>0.44</v>
      </c>
      <c r="R58">
        <f t="shared" si="0"/>
        <v>0.44</v>
      </c>
      <c r="U58">
        <v>0</v>
      </c>
      <c r="V58">
        <f t="shared" si="1"/>
        <v>0</v>
      </c>
    </row>
    <row r="59" spans="1:22" x14ac:dyDescent="0.3">
      <c r="A59">
        <v>529</v>
      </c>
      <c r="B59">
        <v>523</v>
      </c>
      <c r="C59">
        <v>529</v>
      </c>
      <c r="D59">
        <v>529</v>
      </c>
      <c r="E59">
        <v>211</v>
      </c>
      <c r="J59">
        <f t="shared" si="3"/>
        <v>0</v>
      </c>
      <c r="M59">
        <v>0.54</v>
      </c>
      <c r="N59" t="s">
        <v>26</v>
      </c>
      <c r="O59">
        <f t="shared" si="7"/>
        <v>0.27</v>
      </c>
      <c r="Q59">
        <v>0.36</v>
      </c>
      <c r="R59">
        <f t="shared" si="0"/>
        <v>0.36</v>
      </c>
      <c r="U59">
        <v>0</v>
      </c>
      <c r="V59">
        <f t="shared" si="1"/>
        <v>0</v>
      </c>
    </row>
    <row r="60" spans="1:22" x14ac:dyDescent="0.3">
      <c r="A60">
        <v>539</v>
      </c>
      <c r="B60">
        <v>533</v>
      </c>
      <c r="C60">
        <v>539</v>
      </c>
      <c r="E60">
        <v>221</v>
      </c>
      <c r="H60">
        <v>0.59201000000000004</v>
      </c>
      <c r="I60">
        <v>0.92</v>
      </c>
      <c r="J60">
        <f t="shared" si="3"/>
        <v>0.50400333333333336</v>
      </c>
      <c r="M60">
        <v>0.5</v>
      </c>
      <c r="N60" t="s">
        <v>26</v>
      </c>
      <c r="O60">
        <f t="shared" si="7"/>
        <v>0.25</v>
      </c>
      <c r="Q60">
        <v>0.41</v>
      </c>
      <c r="R60">
        <f t="shared" si="0"/>
        <v>0.41</v>
      </c>
      <c r="U60">
        <v>0</v>
      </c>
      <c r="V60">
        <f t="shared" si="1"/>
        <v>0</v>
      </c>
    </row>
    <row r="61" spans="1:22" x14ac:dyDescent="0.3">
      <c r="A61">
        <v>554</v>
      </c>
      <c r="B61">
        <v>548</v>
      </c>
      <c r="G61">
        <v>0.25</v>
      </c>
      <c r="I61">
        <v>0.79</v>
      </c>
      <c r="J61">
        <f t="shared" si="3"/>
        <v>0.54375000000000007</v>
      </c>
      <c r="N61" t="s">
        <v>26</v>
      </c>
      <c r="O61">
        <f t="shared" si="7"/>
        <v>0</v>
      </c>
      <c r="Q61">
        <v>0.37</v>
      </c>
      <c r="R61">
        <f t="shared" si="0"/>
        <v>0.37</v>
      </c>
      <c r="U61">
        <v>0</v>
      </c>
      <c r="V61">
        <f t="shared" si="1"/>
        <v>0</v>
      </c>
    </row>
    <row r="62" spans="1:22" x14ac:dyDescent="0.3">
      <c r="A62">
        <v>562</v>
      </c>
      <c r="B62">
        <v>556</v>
      </c>
      <c r="G62">
        <v>1.1200000000000001</v>
      </c>
      <c r="H62">
        <v>0.5</v>
      </c>
      <c r="I62">
        <v>0.76</v>
      </c>
      <c r="J62">
        <f t="shared" si="3"/>
        <v>0.7533333333333333</v>
      </c>
      <c r="N62" t="s">
        <v>26</v>
      </c>
      <c r="O62">
        <f t="shared" si="7"/>
        <v>0</v>
      </c>
      <c r="Q62">
        <v>0.45</v>
      </c>
      <c r="R62">
        <f t="shared" si="0"/>
        <v>0.45</v>
      </c>
      <c r="U62">
        <v>0</v>
      </c>
      <c r="V62">
        <f t="shared" si="1"/>
        <v>0</v>
      </c>
    </row>
    <row r="63" spans="1:22" x14ac:dyDescent="0.3">
      <c r="A63">
        <v>565</v>
      </c>
      <c r="B63">
        <v>559</v>
      </c>
      <c r="H63">
        <v>0.61901600000000001</v>
      </c>
      <c r="I63">
        <v>0.93</v>
      </c>
      <c r="J63">
        <f t="shared" si="3"/>
        <v>0.51633866666666661</v>
      </c>
      <c r="N63" t="s">
        <v>26</v>
      </c>
      <c r="O63">
        <f t="shared" si="7"/>
        <v>0</v>
      </c>
      <c r="Q63">
        <v>0.48</v>
      </c>
      <c r="R63">
        <f t="shared" si="0"/>
        <v>0.48</v>
      </c>
      <c r="U63">
        <v>0</v>
      </c>
      <c r="V63">
        <f t="shared" si="1"/>
        <v>0</v>
      </c>
    </row>
    <row r="64" spans="1:22" x14ac:dyDescent="0.3">
      <c r="A64">
        <v>576</v>
      </c>
      <c r="B64">
        <v>570</v>
      </c>
      <c r="J64">
        <f t="shared" si="3"/>
        <v>0</v>
      </c>
      <c r="N64" t="s">
        <v>26</v>
      </c>
      <c r="O64">
        <f t="shared" si="7"/>
        <v>0</v>
      </c>
      <c r="Q64">
        <v>0.67</v>
      </c>
      <c r="R64">
        <f t="shared" si="0"/>
        <v>0.67</v>
      </c>
      <c r="U64">
        <v>0</v>
      </c>
      <c r="V64">
        <f t="shared" si="1"/>
        <v>0</v>
      </c>
    </row>
    <row r="65" spans="1:22" x14ac:dyDescent="0.3">
      <c r="C65">
        <v>554</v>
      </c>
      <c r="G65">
        <v>0.13</v>
      </c>
      <c r="I65">
        <v>0.85</v>
      </c>
      <c r="J65">
        <f t="shared" si="3"/>
        <v>0.4425</v>
      </c>
      <c r="N65" t="s">
        <v>26</v>
      </c>
      <c r="O65">
        <f t="shared" si="7"/>
        <v>0</v>
      </c>
      <c r="Q65">
        <v>0.36</v>
      </c>
      <c r="R65">
        <f t="shared" si="0"/>
        <v>0.36</v>
      </c>
      <c r="U65">
        <v>0</v>
      </c>
      <c r="V65">
        <f t="shared" si="1"/>
        <v>0</v>
      </c>
    </row>
    <row r="66" spans="1:22" x14ac:dyDescent="0.3">
      <c r="C66">
        <v>572</v>
      </c>
      <c r="G66">
        <v>16.489999999999998</v>
      </c>
      <c r="J66">
        <f t="shared" si="3"/>
        <v>0.5</v>
      </c>
      <c r="L66" t="s">
        <v>7</v>
      </c>
      <c r="N66" t="s">
        <v>26</v>
      </c>
      <c r="O66">
        <f t="shared" si="7"/>
        <v>0.222</v>
      </c>
      <c r="Q66">
        <v>0.73</v>
      </c>
      <c r="R66">
        <f t="shared" si="0"/>
        <v>0.73</v>
      </c>
      <c r="U66">
        <v>0</v>
      </c>
      <c r="V66">
        <f t="shared" si="1"/>
        <v>0</v>
      </c>
    </row>
    <row r="67" spans="1:22" x14ac:dyDescent="0.3">
      <c r="E67">
        <v>236</v>
      </c>
      <c r="G67">
        <v>0.25</v>
      </c>
      <c r="I67">
        <v>0.79</v>
      </c>
      <c r="J67">
        <f t="shared" si="3"/>
        <v>0.54375000000000007</v>
      </c>
      <c r="N67" t="s">
        <v>26</v>
      </c>
      <c r="O67">
        <f t="shared" si="7"/>
        <v>0</v>
      </c>
      <c r="Q67">
        <v>0.48</v>
      </c>
      <c r="R67">
        <f t="shared" si="0"/>
        <v>0.48</v>
      </c>
      <c r="U67">
        <v>0</v>
      </c>
      <c r="V67">
        <f t="shared" si="1"/>
        <v>0</v>
      </c>
    </row>
    <row r="68" spans="1:22" x14ac:dyDescent="0.3">
      <c r="E68">
        <v>244</v>
      </c>
      <c r="G68">
        <v>1.1200000000000001</v>
      </c>
      <c r="I68">
        <v>0.76</v>
      </c>
      <c r="J68">
        <f t="shared" si="3"/>
        <v>0.66</v>
      </c>
      <c r="N68" t="s">
        <v>26</v>
      </c>
      <c r="O68">
        <f t="shared" si="7"/>
        <v>0</v>
      </c>
      <c r="Q68">
        <v>0.71</v>
      </c>
      <c r="R68">
        <f t="shared" si="0"/>
        <v>0.71</v>
      </c>
      <c r="U68">
        <v>0</v>
      </c>
      <c r="V68">
        <f t="shared" si="1"/>
        <v>0</v>
      </c>
    </row>
    <row r="70" spans="1:22" x14ac:dyDescent="0.3">
      <c r="A70" t="s">
        <v>6</v>
      </c>
    </row>
    <row r="71" spans="1:22" x14ac:dyDescent="0.3">
      <c r="A71" t="s">
        <v>4</v>
      </c>
      <c r="F71" t="s">
        <v>13</v>
      </c>
      <c r="K71" t="s">
        <v>17</v>
      </c>
      <c r="M71" t="s">
        <v>25</v>
      </c>
      <c r="Q71" t="s">
        <v>19</v>
      </c>
    </row>
    <row r="72" spans="1:22" x14ac:dyDescent="0.3">
      <c r="A72" t="s">
        <v>7</v>
      </c>
      <c r="B72" t="s">
        <v>8</v>
      </c>
      <c r="F72" t="s">
        <v>7</v>
      </c>
      <c r="G72" t="s">
        <v>10</v>
      </c>
      <c r="K72" t="s">
        <v>7</v>
      </c>
      <c r="L72" t="s">
        <v>69</v>
      </c>
      <c r="M72" t="s">
        <v>27</v>
      </c>
      <c r="N72" t="s">
        <v>28</v>
      </c>
      <c r="Q72" t="s">
        <v>20</v>
      </c>
      <c r="R72" t="s">
        <v>21</v>
      </c>
    </row>
    <row r="73" spans="1:22" x14ac:dyDescent="0.3">
      <c r="A73" t="s">
        <v>9</v>
      </c>
      <c r="B73" t="s">
        <v>12</v>
      </c>
      <c r="F73" t="s">
        <v>14</v>
      </c>
      <c r="G73" t="s">
        <v>15</v>
      </c>
      <c r="K73" t="s">
        <v>11</v>
      </c>
      <c r="L73" t="s">
        <v>70</v>
      </c>
      <c r="M73" t="s">
        <v>29</v>
      </c>
      <c r="N73" t="s">
        <v>30</v>
      </c>
      <c r="Q73" t="s">
        <v>7</v>
      </c>
      <c r="R73" t="s">
        <v>22</v>
      </c>
    </row>
    <row r="74" spans="1:22" x14ac:dyDescent="0.3">
      <c r="A74" t="s">
        <v>11</v>
      </c>
      <c r="B74" t="s">
        <v>10</v>
      </c>
      <c r="Q74" t="s">
        <v>9</v>
      </c>
      <c r="R74" t="s">
        <v>23</v>
      </c>
    </row>
    <row r="75" spans="1:22" x14ac:dyDescent="0.3">
      <c r="Q75" t="s">
        <v>11</v>
      </c>
      <c r="R75" t="s">
        <v>24</v>
      </c>
    </row>
    <row r="76" spans="1:22" x14ac:dyDescent="0.3">
      <c r="A76" t="s">
        <v>33</v>
      </c>
      <c r="Q76" t="s">
        <v>151</v>
      </c>
    </row>
    <row r="77" spans="1:22" x14ac:dyDescent="0.3">
      <c r="F77" t="s">
        <v>31</v>
      </c>
    </row>
    <row r="78" spans="1:22" x14ac:dyDescent="0.3">
      <c r="A78" t="s">
        <v>146</v>
      </c>
      <c r="B78" t="s">
        <v>147</v>
      </c>
      <c r="C78" t="s">
        <v>148</v>
      </c>
      <c r="D78" t="s">
        <v>149</v>
      </c>
      <c r="E78" t="s">
        <v>150</v>
      </c>
      <c r="F78" t="s">
        <v>32</v>
      </c>
    </row>
    <row r="79" spans="1:22" x14ac:dyDescent="0.3">
      <c r="A79">
        <v>14</v>
      </c>
      <c r="B79">
        <v>14</v>
      </c>
      <c r="C79">
        <v>14</v>
      </c>
      <c r="D79">
        <v>14</v>
      </c>
      <c r="E79">
        <v>14</v>
      </c>
      <c r="F79">
        <v>0.80603400000000003</v>
      </c>
      <c r="G79">
        <f>F79</f>
        <v>0.80603400000000003</v>
      </c>
    </row>
    <row r="80" spans="1:22" x14ac:dyDescent="0.3">
      <c r="A80">
        <v>149</v>
      </c>
      <c r="B80">
        <v>149</v>
      </c>
      <c r="C80">
        <v>149</v>
      </c>
      <c r="D80">
        <v>149</v>
      </c>
      <c r="F80">
        <v>0.55528699999999998</v>
      </c>
      <c r="G80">
        <f>F80</f>
        <v>0.55528699999999998</v>
      </c>
    </row>
    <row r="81" spans="1:9" x14ac:dyDescent="0.3">
      <c r="A81">
        <v>202</v>
      </c>
      <c r="B81">
        <v>202</v>
      </c>
      <c r="C81">
        <v>202</v>
      </c>
      <c r="D81">
        <v>202</v>
      </c>
      <c r="F81">
        <v>0.67832000000000003</v>
      </c>
      <c r="G81">
        <f>F81</f>
        <v>0.67832000000000003</v>
      </c>
    </row>
    <row r="82" spans="1:9" x14ac:dyDescent="0.3">
      <c r="A82">
        <v>378</v>
      </c>
      <c r="B82">
        <v>378</v>
      </c>
      <c r="C82">
        <v>378</v>
      </c>
      <c r="D82">
        <v>378</v>
      </c>
      <c r="F82">
        <v>0.60329900000000003</v>
      </c>
      <c r="G82">
        <f>F82</f>
        <v>0.60329900000000003</v>
      </c>
    </row>
    <row r="84" spans="1:9" x14ac:dyDescent="0.3">
      <c r="A84" t="s">
        <v>67</v>
      </c>
    </row>
    <row r="85" spans="1:9" x14ac:dyDescent="0.3">
      <c r="F85" t="s">
        <v>34</v>
      </c>
    </row>
    <row r="86" spans="1:9" x14ac:dyDescent="0.3">
      <c r="A86" t="s">
        <v>146</v>
      </c>
      <c r="B86" t="s">
        <v>147</v>
      </c>
      <c r="C86" t="s">
        <v>148</v>
      </c>
      <c r="D86" t="s">
        <v>149</v>
      </c>
      <c r="E86" t="s">
        <v>150</v>
      </c>
      <c r="F86" t="s">
        <v>35</v>
      </c>
      <c r="G86" t="s">
        <v>66</v>
      </c>
      <c r="H86" t="s">
        <v>13</v>
      </c>
    </row>
    <row r="87" spans="1:9" x14ac:dyDescent="0.3">
      <c r="A87">
        <v>8</v>
      </c>
      <c r="B87">
        <v>8</v>
      </c>
      <c r="C87">
        <v>8</v>
      </c>
      <c r="D87">
        <v>8</v>
      </c>
      <c r="E87">
        <v>8</v>
      </c>
      <c r="G87">
        <v>0.79400000000000004</v>
      </c>
      <c r="H87">
        <v>0.95</v>
      </c>
      <c r="I87">
        <f>(IF(F87="Yes", 1, AVERAGE(G87:H87)) + G87 + H87)/3</f>
        <v>0.87199999999999989</v>
      </c>
    </row>
    <row r="88" spans="1:9" x14ac:dyDescent="0.3">
      <c r="A88">
        <v>10</v>
      </c>
      <c r="B88">
        <v>10</v>
      </c>
      <c r="C88">
        <v>10</v>
      </c>
      <c r="D88">
        <v>10</v>
      </c>
      <c r="E88">
        <v>10</v>
      </c>
      <c r="G88">
        <v>0.96299999999999997</v>
      </c>
      <c r="H88">
        <v>0.95</v>
      </c>
      <c r="I88">
        <f>(IF(F88="Yes", 1, AVERAGE(G88:H88)) + G88 + H88)/3</f>
        <v>0.95649999999999979</v>
      </c>
    </row>
    <row r="89" spans="1:9" x14ac:dyDescent="0.3">
      <c r="A89">
        <v>22</v>
      </c>
      <c r="B89">
        <v>22</v>
      </c>
      <c r="C89">
        <v>22</v>
      </c>
      <c r="D89">
        <v>22</v>
      </c>
      <c r="E89">
        <v>22</v>
      </c>
      <c r="G89">
        <v>0.96599999999999997</v>
      </c>
      <c r="H89">
        <v>0.95</v>
      </c>
      <c r="I89">
        <f>(IF(F89="Yes", 1, AVERAGE(G89:H89)) + G89 + H89)/3</f>
        <v>0.95799999999999985</v>
      </c>
    </row>
    <row r="90" spans="1:9" x14ac:dyDescent="0.3">
      <c r="A90">
        <v>23</v>
      </c>
      <c r="B90">
        <v>23</v>
      </c>
      <c r="C90">
        <v>23</v>
      </c>
      <c r="D90">
        <v>23</v>
      </c>
      <c r="E90">
        <v>23</v>
      </c>
      <c r="G90">
        <v>0.28699999999999998</v>
      </c>
      <c r="H90">
        <v>0.95</v>
      </c>
      <c r="I90">
        <f t="shared" ref="I90:I149" si="8">(IF(F90="Yes", 1, AVERAGE(G90:H90)) + G90 + H90)/3</f>
        <v>0.61849999999999994</v>
      </c>
    </row>
    <row r="91" spans="1:9" x14ac:dyDescent="0.3">
      <c r="A91">
        <v>58</v>
      </c>
      <c r="B91">
        <v>58</v>
      </c>
      <c r="C91">
        <v>58</v>
      </c>
      <c r="D91">
        <v>58</v>
      </c>
      <c r="E91">
        <v>58</v>
      </c>
      <c r="G91">
        <v>0.97799999999999998</v>
      </c>
      <c r="H91">
        <v>0.95</v>
      </c>
      <c r="I91">
        <f t="shared" si="8"/>
        <v>0.96399999999999997</v>
      </c>
    </row>
    <row r="92" spans="1:9" x14ac:dyDescent="0.3">
      <c r="A92">
        <v>59</v>
      </c>
      <c r="B92">
        <v>59</v>
      </c>
      <c r="C92">
        <v>59</v>
      </c>
      <c r="D92">
        <v>59</v>
      </c>
      <c r="E92">
        <v>59</v>
      </c>
      <c r="G92">
        <v>0.995</v>
      </c>
      <c r="H92">
        <v>1</v>
      </c>
      <c r="I92">
        <f t="shared" si="8"/>
        <v>0.99750000000000005</v>
      </c>
    </row>
    <row r="93" spans="1:9" x14ac:dyDescent="0.3">
      <c r="A93">
        <v>71</v>
      </c>
      <c r="B93">
        <v>71</v>
      </c>
      <c r="C93">
        <v>71</v>
      </c>
      <c r="D93">
        <v>71</v>
      </c>
      <c r="E93">
        <v>71</v>
      </c>
      <c r="G93">
        <v>7.0000000000000001E-3</v>
      </c>
      <c r="H93">
        <v>0.9</v>
      </c>
      <c r="I93">
        <f t="shared" si="8"/>
        <v>0.45350000000000001</v>
      </c>
    </row>
    <row r="94" spans="1:9" x14ac:dyDescent="0.3">
      <c r="A94">
        <v>85</v>
      </c>
      <c r="B94">
        <v>85</v>
      </c>
      <c r="C94">
        <v>85</v>
      </c>
      <c r="D94">
        <v>85</v>
      </c>
      <c r="G94">
        <v>0.98299999999999998</v>
      </c>
      <c r="H94">
        <v>0.9</v>
      </c>
      <c r="I94">
        <f t="shared" si="8"/>
        <v>0.9415</v>
      </c>
    </row>
    <row r="95" spans="1:9" x14ac:dyDescent="0.3">
      <c r="A95">
        <v>112</v>
      </c>
      <c r="B95">
        <v>112</v>
      </c>
      <c r="C95">
        <v>112</v>
      </c>
      <c r="D95">
        <v>112</v>
      </c>
      <c r="G95">
        <v>1.4999999999999999E-2</v>
      </c>
      <c r="H95">
        <v>0.75</v>
      </c>
      <c r="I95">
        <f t="shared" si="8"/>
        <v>0.38250000000000001</v>
      </c>
    </row>
    <row r="96" spans="1:9" x14ac:dyDescent="0.3">
      <c r="A96">
        <v>120</v>
      </c>
      <c r="B96">
        <v>120</v>
      </c>
      <c r="C96">
        <v>120</v>
      </c>
      <c r="D96">
        <v>120</v>
      </c>
      <c r="G96">
        <v>0.35</v>
      </c>
      <c r="H96">
        <v>0.95</v>
      </c>
      <c r="I96">
        <f t="shared" si="8"/>
        <v>0.64999999999999991</v>
      </c>
    </row>
    <row r="97" spans="1:9" x14ac:dyDescent="0.3">
      <c r="A97">
        <v>122</v>
      </c>
      <c r="B97">
        <v>122</v>
      </c>
      <c r="C97">
        <v>122</v>
      </c>
      <c r="D97">
        <v>122</v>
      </c>
      <c r="G97">
        <v>0.90500000000000003</v>
      </c>
      <c r="H97">
        <v>1</v>
      </c>
      <c r="I97">
        <f t="shared" si="8"/>
        <v>0.95250000000000001</v>
      </c>
    </row>
    <row r="98" spans="1:9" x14ac:dyDescent="0.3">
      <c r="A98">
        <v>123</v>
      </c>
      <c r="B98">
        <v>123</v>
      </c>
      <c r="C98">
        <v>123</v>
      </c>
      <c r="D98">
        <v>123</v>
      </c>
      <c r="G98">
        <v>0.44</v>
      </c>
      <c r="H98">
        <v>1</v>
      </c>
      <c r="I98">
        <f t="shared" si="8"/>
        <v>0.72000000000000008</v>
      </c>
    </row>
    <row r="99" spans="1:9" x14ac:dyDescent="0.3">
      <c r="A99">
        <v>135</v>
      </c>
      <c r="B99">
        <v>135</v>
      </c>
      <c r="C99">
        <v>135</v>
      </c>
      <c r="D99">
        <v>135</v>
      </c>
      <c r="G99">
        <v>0.99399999999999999</v>
      </c>
      <c r="H99">
        <v>0.95</v>
      </c>
      <c r="I99">
        <f t="shared" si="8"/>
        <v>0.97199999999999998</v>
      </c>
    </row>
    <row r="100" spans="1:9" x14ac:dyDescent="0.3">
      <c r="A100">
        <v>147</v>
      </c>
      <c r="B100">
        <v>147</v>
      </c>
      <c r="C100">
        <v>147</v>
      </c>
      <c r="D100">
        <v>147</v>
      </c>
      <c r="G100">
        <v>0.78</v>
      </c>
      <c r="H100">
        <v>0.9</v>
      </c>
      <c r="I100">
        <f t="shared" si="8"/>
        <v>0.84</v>
      </c>
    </row>
    <row r="101" spans="1:9" x14ac:dyDescent="0.3">
      <c r="A101">
        <v>153</v>
      </c>
      <c r="B101">
        <v>153</v>
      </c>
      <c r="C101">
        <v>153</v>
      </c>
      <c r="D101">
        <v>153</v>
      </c>
      <c r="G101">
        <v>0.81699999999999995</v>
      </c>
      <c r="H101">
        <v>0.95</v>
      </c>
      <c r="I101">
        <f t="shared" si="8"/>
        <v>0.88350000000000006</v>
      </c>
    </row>
    <row r="102" spans="1:9" x14ac:dyDescent="0.3">
      <c r="A102">
        <v>159</v>
      </c>
      <c r="B102">
        <v>159</v>
      </c>
      <c r="C102">
        <v>159</v>
      </c>
      <c r="D102">
        <v>159</v>
      </c>
      <c r="G102">
        <v>0.30399999999999999</v>
      </c>
      <c r="H102">
        <v>0.9</v>
      </c>
      <c r="I102">
        <f t="shared" si="8"/>
        <v>0.60199999999999998</v>
      </c>
    </row>
    <row r="103" spans="1:9" x14ac:dyDescent="0.3">
      <c r="A103">
        <v>165</v>
      </c>
      <c r="B103">
        <v>165</v>
      </c>
      <c r="C103">
        <v>165</v>
      </c>
      <c r="D103">
        <v>165</v>
      </c>
      <c r="G103">
        <v>1.7000000000000001E-2</v>
      </c>
      <c r="H103">
        <v>0.9</v>
      </c>
      <c r="I103">
        <f t="shared" si="8"/>
        <v>0.45850000000000007</v>
      </c>
    </row>
    <row r="104" spans="1:9" x14ac:dyDescent="0.3">
      <c r="A104">
        <v>171</v>
      </c>
      <c r="B104">
        <v>171</v>
      </c>
      <c r="C104">
        <v>171</v>
      </c>
      <c r="D104">
        <v>171</v>
      </c>
      <c r="G104">
        <v>2E-3</v>
      </c>
      <c r="H104">
        <v>0.95</v>
      </c>
      <c r="I104">
        <f t="shared" si="8"/>
        <v>0.47599999999999998</v>
      </c>
    </row>
    <row r="105" spans="1:9" x14ac:dyDescent="0.3">
      <c r="A105">
        <v>174</v>
      </c>
      <c r="B105">
        <v>174</v>
      </c>
      <c r="C105">
        <v>174</v>
      </c>
      <c r="D105">
        <v>174</v>
      </c>
      <c r="G105">
        <v>0.11600000000000001</v>
      </c>
      <c r="H105">
        <v>0.95</v>
      </c>
      <c r="I105">
        <f t="shared" si="8"/>
        <v>0.53300000000000003</v>
      </c>
    </row>
    <row r="106" spans="1:9" x14ac:dyDescent="0.3">
      <c r="A106">
        <v>182</v>
      </c>
      <c r="B106">
        <v>182</v>
      </c>
      <c r="C106">
        <v>182</v>
      </c>
      <c r="D106">
        <v>182</v>
      </c>
      <c r="G106">
        <v>0.85799999999999998</v>
      </c>
      <c r="H106">
        <v>0.95</v>
      </c>
      <c r="I106">
        <f t="shared" si="8"/>
        <v>0.90399999999999991</v>
      </c>
    </row>
    <row r="107" spans="1:9" x14ac:dyDescent="0.3">
      <c r="A107">
        <v>193</v>
      </c>
      <c r="B107">
        <v>193</v>
      </c>
      <c r="C107">
        <v>193</v>
      </c>
      <c r="D107">
        <v>193</v>
      </c>
      <c r="G107">
        <v>3.3000000000000002E-2</v>
      </c>
      <c r="H107">
        <v>1</v>
      </c>
      <c r="I107">
        <f t="shared" si="8"/>
        <v>0.51650000000000007</v>
      </c>
    </row>
    <row r="108" spans="1:9" x14ac:dyDescent="0.3">
      <c r="A108">
        <v>194</v>
      </c>
      <c r="B108">
        <v>194</v>
      </c>
      <c r="C108">
        <v>194</v>
      </c>
      <c r="D108">
        <v>194</v>
      </c>
      <c r="G108">
        <v>0.96399999999999997</v>
      </c>
      <c r="H108">
        <v>1</v>
      </c>
      <c r="I108">
        <f t="shared" si="8"/>
        <v>0.98199999999999987</v>
      </c>
    </row>
    <row r="109" spans="1:9" x14ac:dyDescent="0.3">
      <c r="A109">
        <v>195</v>
      </c>
      <c r="B109">
        <v>195</v>
      </c>
      <c r="C109">
        <v>195</v>
      </c>
      <c r="D109">
        <v>195</v>
      </c>
      <c r="G109">
        <v>0.96599999999999997</v>
      </c>
      <c r="H109">
        <v>1</v>
      </c>
      <c r="I109">
        <f t="shared" si="8"/>
        <v>0.98299999999999998</v>
      </c>
    </row>
    <row r="110" spans="1:9" x14ac:dyDescent="0.3">
      <c r="A110">
        <v>196</v>
      </c>
      <c r="B110">
        <v>196</v>
      </c>
      <c r="C110">
        <v>196</v>
      </c>
      <c r="D110">
        <v>196</v>
      </c>
      <c r="G110">
        <v>0.48</v>
      </c>
      <c r="H110">
        <v>1</v>
      </c>
      <c r="I110">
        <f t="shared" si="8"/>
        <v>0.73999999999999988</v>
      </c>
    </row>
    <row r="111" spans="1:9" x14ac:dyDescent="0.3">
      <c r="A111">
        <v>201</v>
      </c>
      <c r="B111">
        <v>201</v>
      </c>
      <c r="C111">
        <v>201</v>
      </c>
      <c r="D111">
        <v>201</v>
      </c>
      <c r="G111">
        <v>9.7000000000000003E-2</v>
      </c>
      <c r="H111">
        <v>0.95</v>
      </c>
      <c r="I111">
        <f t="shared" si="8"/>
        <v>0.52349999999999997</v>
      </c>
    </row>
    <row r="112" spans="1:9" x14ac:dyDescent="0.3">
      <c r="A112">
        <v>205</v>
      </c>
      <c r="B112">
        <v>205</v>
      </c>
      <c r="C112">
        <v>205</v>
      </c>
      <c r="D112">
        <v>205</v>
      </c>
      <c r="G112">
        <v>0.60199999999999998</v>
      </c>
      <c r="H112">
        <v>0.95</v>
      </c>
      <c r="I112">
        <f t="shared" si="8"/>
        <v>0.77600000000000013</v>
      </c>
    </row>
    <row r="113" spans="1:9" x14ac:dyDescent="0.3">
      <c r="A113">
        <v>209</v>
      </c>
      <c r="B113">
        <v>209</v>
      </c>
      <c r="C113">
        <v>209</v>
      </c>
      <c r="D113">
        <v>209</v>
      </c>
      <c r="G113">
        <v>5.0000000000000001E-3</v>
      </c>
      <c r="H113">
        <v>0.95</v>
      </c>
      <c r="I113">
        <f t="shared" si="8"/>
        <v>0.47749999999999998</v>
      </c>
    </row>
    <row r="114" spans="1:9" x14ac:dyDescent="0.3">
      <c r="A114">
        <v>253</v>
      </c>
      <c r="B114">
        <v>253</v>
      </c>
      <c r="C114">
        <v>253</v>
      </c>
      <c r="D114">
        <v>253</v>
      </c>
      <c r="G114">
        <v>0.95099999999999996</v>
      </c>
      <c r="H114">
        <v>0.9</v>
      </c>
      <c r="I114">
        <f t="shared" si="8"/>
        <v>0.92549999999999999</v>
      </c>
    </row>
    <row r="115" spans="1:9" x14ac:dyDescent="0.3">
      <c r="A115">
        <v>255</v>
      </c>
      <c r="B115">
        <v>255</v>
      </c>
      <c r="C115">
        <v>255</v>
      </c>
      <c r="D115">
        <v>255</v>
      </c>
      <c r="G115">
        <v>1.4999999999999999E-2</v>
      </c>
      <c r="H115">
        <v>0.95</v>
      </c>
      <c r="I115">
        <f t="shared" si="8"/>
        <v>0.48249999999999998</v>
      </c>
    </row>
    <row r="116" spans="1:9" x14ac:dyDescent="0.3">
      <c r="A116">
        <v>260</v>
      </c>
      <c r="B116">
        <v>260</v>
      </c>
      <c r="C116">
        <v>260</v>
      </c>
      <c r="D116">
        <v>260</v>
      </c>
      <c r="G116">
        <v>7.8E-2</v>
      </c>
      <c r="H116">
        <v>0.9</v>
      </c>
      <c r="I116">
        <f t="shared" si="8"/>
        <v>0.48900000000000005</v>
      </c>
    </row>
    <row r="117" spans="1:9" x14ac:dyDescent="0.3">
      <c r="A117">
        <v>262</v>
      </c>
      <c r="B117">
        <v>262</v>
      </c>
      <c r="C117">
        <v>262</v>
      </c>
      <c r="D117">
        <v>262</v>
      </c>
      <c r="G117">
        <v>0.997</v>
      </c>
      <c r="H117">
        <v>1</v>
      </c>
      <c r="I117">
        <f t="shared" si="8"/>
        <v>0.99849999999999994</v>
      </c>
    </row>
    <row r="118" spans="1:9" x14ac:dyDescent="0.3">
      <c r="A118">
        <v>266</v>
      </c>
      <c r="B118">
        <v>266</v>
      </c>
      <c r="C118">
        <v>266</v>
      </c>
      <c r="D118">
        <v>266</v>
      </c>
      <c r="G118">
        <v>0.996</v>
      </c>
      <c r="H118">
        <v>0.95</v>
      </c>
      <c r="I118">
        <f t="shared" si="8"/>
        <v>0.97299999999999986</v>
      </c>
    </row>
    <row r="119" spans="1:9" x14ac:dyDescent="0.3">
      <c r="A119">
        <v>275</v>
      </c>
      <c r="B119">
        <v>275</v>
      </c>
      <c r="C119">
        <v>275</v>
      </c>
      <c r="D119">
        <v>275</v>
      </c>
      <c r="G119">
        <v>0.224</v>
      </c>
      <c r="H119">
        <v>0.95</v>
      </c>
      <c r="I119">
        <f t="shared" si="8"/>
        <v>0.58699999999999997</v>
      </c>
    </row>
    <row r="120" spans="1:9" x14ac:dyDescent="0.3">
      <c r="A120">
        <v>282</v>
      </c>
      <c r="B120">
        <v>282</v>
      </c>
      <c r="C120">
        <v>282</v>
      </c>
      <c r="D120">
        <v>282</v>
      </c>
      <c r="G120">
        <v>0.94499999999999995</v>
      </c>
      <c r="H120">
        <v>0.95</v>
      </c>
      <c r="I120">
        <f t="shared" si="8"/>
        <v>0.94750000000000012</v>
      </c>
    </row>
    <row r="121" spans="1:9" x14ac:dyDescent="0.3">
      <c r="A121">
        <v>291</v>
      </c>
      <c r="B121">
        <v>291</v>
      </c>
      <c r="C121">
        <v>291</v>
      </c>
      <c r="D121">
        <v>291</v>
      </c>
      <c r="G121">
        <v>0.13500000000000001</v>
      </c>
      <c r="H121">
        <v>0.85</v>
      </c>
      <c r="I121">
        <f t="shared" si="8"/>
        <v>0.49249999999999999</v>
      </c>
    </row>
    <row r="122" spans="1:9" x14ac:dyDescent="0.3">
      <c r="A122">
        <v>301</v>
      </c>
      <c r="B122">
        <v>301</v>
      </c>
      <c r="C122">
        <v>301</v>
      </c>
      <c r="D122">
        <v>301</v>
      </c>
      <c r="G122">
        <v>0.13200000000000001</v>
      </c>
      <c r="H122">
        <v>0.95</v>
      </c>
      <c r="I122">
        <f t="shared" si="8"/>
        <v>0.54099999999999993</v>
      </c>
    </row>
    <row r="123" spans="1:9" x14ac:dyDescent="0.3">
      <c r="A123">
        <v>304</v>
      </c>
      <c r="B123">
        <v>304</v>
      </c>
      <c r="C123">
        <v>304</v>
      </c>
      <c r="D123">
        <v>304</v>
      </c>
      <c r="G123">
        <v>0.996</v>
      </c>
      <c r="H123">
        <v>0.95</v>
      </c>
      <c r="I123">
        <f t="shared" si="8"/>
        <v>0.97299999999999986</v>
      </c>
    </row>
    <row r="124" spans="1:9" x14ac:dyDescent="0.3">
      <c r="A124">
        <v>308</v>
      </c>
      <c r="B124">
        <v>308</v>
      </c>
      <c r="C124">
        <v>308</v>
      </c>
      <c r="D124">
        <v>308</v>
      </c>
      <c r="G124">
        <v>0.749</v>
      </c>
      <c r="H124">
        <v>0.95</v>
      </c>
      <c r="I124">
        <f t="shared" si="8"/>
        <v>0.84949999999999992</v>
      </c>
    </row>
    <row r="125" spans="1:9" x14ac:dyDescent="0.3">
      <c r="A125">
        <v>316</v>
      </c>
      <c r="B125">
        <v>316</v>
      </c>
      <c r="C125">
        <v>316</v>
      </c>
      <c r="D125">
        <v>316</v>
      </c>
      <c r="G125">
        <v>0.98299999999999998</v>
      </c>
      <c r="H125">
        <v>0.95</v>
      </c>
      <c r="I125">
        <f t="shared" si="8"/>
        <v>0.96649999999999991</v>
      </c>
    </row>
    <row r="126" spans="1:9" x14ac:dyDescent="0.3">
      <c r="A126">
        <v>318</v>
      </c>
      <c r="B126">
        <v>318</v>
      </c>
      <c r="C126">
        <v>318</v>
      </c>
      <c r="D126">
        <v>318</v>
      </c>
      <c r="G126">
        <v>0.99399999999999999</v>
      </c>
      <c r="H126">
        <v>1</v>
      </c>
      <c r="I126">
        <f t="shared" si="8"/>
        <v>0.997</v>
      </c>
    </row>
    <row r="127" spans="1:9" x14ac:dyDescent="0.3">
      <c r="A127">
        <v>319</v>
      </c>
      <c r="B127">
        <v>319</v>
      </c>
      <c r="C127">
        <v>319</v>
      </c>
      <c r="D127">
        <v>319</v>
      </c>
      <c r="G127">
        <v>0.86399999999999999</v>
      </c>
      <c r="H127">
        <v>1</v>
      </c>
      <c r="I127">
        <f t="shared" si="8"/>
        <v>0.93199999999999994</v>
      </c>
    </row>
    <row r="128" spans="1:9" x14ac:dyDescent="0.3">
      <c r="A128">
        <v>321</v>
      </c>
      <c r="B128">
        <v>321</v>
      </c>
      <c r="C128">
        <v>321</v>
      </c>
      <c r="D128">
        <v>321</v>
      </c>
      <c r="G128">
        <v>0.43</v>
      </c>
      <c r="H128">
        <v>1</v>
      </c>
      <c r="I128">
        <f t="shared" si="8"/>
        <v>0.71499999999999997</v>
      </c>
    </row>
    <row r="129" spans="1:9" x14ac:dyDescent="0.3">
      <c r="A129">
        <v>325</v>
      </c>
      <c r="B129">
        <v>325</v>
      </c>
      <c r="C129">
        <v>325</v>
      </c>
      <c r="D129">
        <v>325</v>
      </c>
      <c r="G129">
        <v>1.0999999999999999E-2</v>
      </c>
      <c r="H129">
        <v>0.95</v>
      </c>
      <c r="I129">
        <f t="shared" si="8"/>
        <v>0.48049999999999998</v>
      </c>
    </row>
    <row r="130" spans="1:9" x14ac:dyDescent="0.3">
      <c r="A130">
        <v>330</v>
      </c>
      <c r="B130">
        <v>330</v>
      </c>
      <c r="C130">
        <v>330</v>
      </c>
      <c r="D130">
        <v>330</v>
      </c>
      <c r="G130">
        <v>0.71699999999999997</v>
      </c>
      <c r="H130">
        <v>0.95</v>
      </c>
      <c r="I130">
        <f t="shared" si="8"/>
        <v>0.83349999999999991</v>
      </c>
    </row>
    <row r="131" spans="1:9" x14ac:dyDescent="0.3">
      <c r="A131">
        <v>338</v>
      </c>
      <c r="B131">
        <v>338</v>
      </c>
      <c r="C131">
        <v>338</v>
      </c>
      <c r="D131">
        <v>338</v>
      </c>
      <c r="G131">
        <v>0.997</v>
      </c>
      <c r="H131">
        <v>0.95</v>
      </c>
      <c r="I131">
        <f t="shared" si="8"/>
        <v>0.97349999999999992</v>
      </c>
    </row>
    <row r="132" spans="1:9" x14ac:dyDescent="0.3">
      <c r="A132">
        <v>342</v>
      </c>
      <c r="B132">
        <v>342</v>
      </c>
      <c r="C132">
        <v>342</v>
      </c>
      <c r="D132">
        <v>342</v>
      </c>
      <c r="G132">
        <v>0.92700000000000005</v>
      </c>
      <c r="H132">
        <v>1</v>
      </c>
      <c r="I132">
        <f t="shared" si="8"/>
        <v>0.96350000000000013</v>
      </c>
    </row>
    <row r="133" spans="1:9" x14ac:dyDescent="0.3">
      <c r="A133">
        <v>355</v>
      </c>
      <c r="B133">
        <v>355</v>
      </c>
      <c r="C133">
        <v>355</v>
      </c>
      <c r="D133">
        <v>355</v>
      </c>
      <c r="G133">
        <v>0.81599999999999995</v>
      </c>
      <c r="H133">
        <v>0.95</v>
      </c>
      <c r="I133">
        <f t="shared" si="8"/>
        <v>0.88300000000000001</v>
      </c>
    </row>
    <row r="134" spans="1:9" x14ac:dyDescent="0.3">
      <c r="A134">
        <v>380</v>
      </c>
      <c r="B134">
        <v>380</v>
      </c>
      <c r="C134">
        <v>380</v>
      </c>
      <c r="D134">
        <v>380</v>
      </c>
      <c r="G134">
        <v>0.996</v>
      </c>
      <c r="H134">
        <v>0.95</v>
      </c>
      <c r="I134">
        <f t="shared" si="8"/>
        <v>0.97299999999999986</v>
      </c>
    </row>
    <row r="135" spans="1:9" x14ac:dyDescent="0.3">
      <c r="A135">
        <v>387</v>
      </c>
      <c r="B135">
        <v>387</v>
      </c>
      <c r="C135">
        <v>387</v>
      </c>
      <c r="D135">
        <v>387</v>
      </c>
      <c r="G135">
        <v>0.83</v>
      </c>
      <c r="H135">
        <v>0.95</v>
      </c>
      <c r="I135">
        <f t="shared" si="8"/>
        <v>0.89</v>
      </c>
    </row>
    <row r="136" spans="1:9" x14ac:dyDescent="0.3">
      <c r="A136">
        <v>415</v>
      </c>
      <c r="B136">
        <v>409</v>
      </c>
      <c r="C136">
        <v>415</v>
      </c>
      <c r="D136">
        <v>415</v>
      </c>
      <c r="E136">
        <v>97</v>
      </c>
      <c r="G136">
        <v>0.98899999999999999</v>
      </c>
      <c r="H136">
        <v>0.95</v>
      </c>
      <c r="I136">
        <f t="shared" si="8"/>
        <v>0.96950000000000003</v>
      </c>
    </row>
    <row r="137" spans="1:9" x14ac:dyDescent="0.3">
      <c r="A137">
        <v>419</v>
      </c>
      <c r="B137">
        <v>413</v>
      </c>
      <c r="C137">
        <v>419</v>
      </c>
      <c r="D137">
        <v>419</v>
      </c>
      <c r="E137">
        <v>101</v>
      </c>
      <c r="G137">
        <v>0.98899999999999999</v>
      </c>
      <c r="H137">
        <v>0.95</v>
      </c>
      <c r="I137">
        <f t="shared" si="8"/>
        <v>0.96950000000000003</v>
      </c>
    </row>
    <row r="138" spans="1:9" x14ac:dyDescent="0.3">
      <c r="A138">
        <v>420</v>
      </c>
      <c r="B138">
        <v>414</v>
      </c>
      <c r="C138">
        <v>420</v>
      </c>
      <c r="D138">
        <v>420</v>
      </c>
      <c r="E138">
        <v>102</v>
      </c>
      <c r="G138">
        <v>3.4000000000000002E-2</v>
      </c>
      <c r="H138">
        <v>0.95</v>
      </c>
      <c r="I138">
        <f t="shared" si="8"/>
        <v>0.49199999999999999</v>
      </c>
    </row>
    <row r="139" spans="1:9" x14ac:dyDescent="0.3">
      <c r="A139">
        <v>428</v>
      </c>
      <c r="B139">
        <v>422</v>
      </c>
      <c r="C139">
        <v>428</v>
      </c>
      <c r="D139">
        <v>428</v>
      </c>
      <c r="E139">
        <v>110</v>
      </c>
      <c r="G139">
        <v>0.97599999999999998</v>
      </c>
      <c r="H139">
        <v>0.95</v>
      </c>
      <c r="I139">
        <f t="shared" si="8"/>
        <v>0.96300000000000008</v>
      </c>
    </row>
    <row r="140" spans="1:9" x14ac:dyDescent="0.3">
      <c r="A140">
        <v>443</v>
      </c>
      <c r="B140">
        <v>437</v>
      </c>
      <c r="C140">
        <v>443</v>
      </c>
      <c r="D140">
        <v>443</v>
      </c>
      <c r="E140">
        <v>125</v>
      </c>
      <c r="G140">
        <v>0.7</v>
      </c>
      <c r="H140">
        <v>0.95</v>
      </c>
      <c r="I140">
        <f t="shared" si="8"/>
        <v>0.82499999999999984</v>
      </c>
    </row>
    <row r="141" spans="1:9" x14ac:dyDescent="0.3">
      <c r="A141">
        <v>470</v>
      </c>
      <c r="B141">
        <v>464</v>
      </c>
      <c r="C141">
        <v>470</v>
      </c>
      <c r="D141">
        <v>470</v>
      </c>
      <c r="E141">
        <v>152</v>
      </c>
      <c r="G141">
        <v>0.99399999999999999</v>
      </c>
      <c r="H141">
        <v>0.95</v>
      </c>
      <c r="I141">
        <f t="shared" si="8"/>
        <v>0.97199999999999998</v>
      </c>
    </row>
    <row r="142" spans="1:9" x14ac:dyDescent="0.3">
      <c r="A142">
        <v>487</v>
      </c>
      <c r="B142">
        <v>481</v>
      </c>
      <c r="C142">
        <v>487</v>
      </c>
      <c r="D142">
        <v>487</v>
      </c>
      <c r="E142">
        <v>169</v>
      </c>
      <c r="G142">
        <v>0.95099999999999996</v>
      </c>
      <c r="H142">
        <v>0.95</v>
      </c>
      <c r="I142">
        <f t="shared" si="8"/>
        <v>0.9504999999999999</v>
      </c>
    </row>
    <row r="143" spans="1:9" x14ac:dyDescent="0.3">
      <c r="A143">
        <v>500</v>
      </c>
      <c r="B143">
        <v>494</v>
      </c>
      <c r="C143">
        <v>500</v>
      </c>
      <c r="D143">
        <v>500</v>
      </c>
      <c r="E143">
        <v>182</v>
      </c>
      <c r="G143">
        <v>0.16800000000000001</v>
      </c>
      <c r="H143">
        <v>0.95</v>
      </c>
      <c r="I143">
        <f t="shared" si="8"/>
        <v>0.55900000000000005</v>
      </c>
    </row>
    <row r="144" spans="1:9" x14ac:dyDescent="0.3">
      <c r="A144">
        <v>520</v>
      </c>
      <c r="B144">
        <v>514</v>
      </c>
      <c r="C144">
        <v>520</v>
      </c>
      <c r="D144">
        <v>520</v>
      </c>
      <c r="E144">
        <v>202</v>
      </c>
      <c r="G144">
        <v>0.96499999999999997</v>
      </c>
      <c r="H144">
        <v>0.85</v>
      </c>
      <c r="I144">
        <f t="shared" si="8"/>
        <v>0.90750000000000008</v>
      </c>
    </row>
    <row r="145" spans="1:9" x14ac:dyDescent="0.3">
      <c r="A145">
        <v>544</v>
      </c>
      <c r="B145">
        <v>538</v>
      </c>
      <c r="C145">
        <v>544</v>
      </c>
      <c r="E145">
        <v>226</v>
      </c>
      <c r="G145">
        <v>0.84599999999999997</v>
      </c>
      <c r="H145">
        <v>0.8</v>
      </c>
      <c r="I145">
        <f t="shared" si="8"/>
        <v>0.82300000000000006</v>
      </c>
    </row>
    <row r="146" spans="1:9" x14ac:dyDescent="0.3">
      <c r="A146">
        <v>578</v>
      </c>
      <c r="B146">
        <v>572</v>
      </c>
      <c r="E146">
        <v>260</v>
      </c>
      <c r="G146">
        <v>0.10299999999999999</v>
      </c>
      <c r="I146">
        <f t="shared" si="8"/>
        <v>6.8666666666666668E-2</v>
      </c>
    </row>
    <row r="147" spans="1:9" x14ac:dyDescent="0.3">
      <c r="A147">
        <v>580</v>
      </c>
      <c r="B147">
        <v>574</v>
      </c>
      <c r="E147">
        <v>262</v>
      </c>
      <c r="G147">
        <v>0.10199999999999999</v>
      </c>
      <c r="I147">
        <f t="shared" si="8"/>
        <v>6.7999999999999991E-2</v>
      </c>
    </row>
    <row r="148" spans="1:9" x14ac:dyDescent="0.3">
      <c r="C148">
        <v>564</v>
      </c>
      <c r="G148">
        <v>5.0000000000000001E-3</v>
      </c>
      <c r="H148">
        <v>0.85</v>
      </c>
      <c r="I148">
        <f t="shared" si="8"/>
        <v>0.42749999999999999</v>
      </c>
    </row>
    <row r="149" spans="1:9" x14ac:dyDescent="0.3">
      <c r="C149">
        <v>569</v>
      </c>
      <c r="G149">
        <v>1.7999999999999999E-2</v>
      </c>
      <c r="I149">
        <f t="shared" si="8"/>
        <v>1.1999999999999999E-2</v>
      </c>
    </row>
    <row r="151" spans="1:9" x14ac:dyDescent="0.3">
      <c r="A151" t="s">
        <v>68</v>
      </c>
    </row>
    <row r="152" spans="1:9" x14ac:dyDescent="0.3">
      <c r="F152" t="s">
        <v>34</v>
      </c>
    </row>
    <row r="153" spans="1:9" x14ac:dyDescent="0.3">
      <c r="A153" t="s">
        <v>146</v>
      </c>
      <c r="B153" t="s">
        <v>147</v>
      </c>
      <c r="C153" t="s">
        <v>148</v>
      </c>
      <c r="D153" t="s">
        <v>149</v>
      </c>
      <c r="E153" t="s">
        <v>150</v>
      </c>
      <c r="F153" t="s">
        <v>35</v>
      </c>
      <c r="G153" t="s">
        <v>66</v>
      </c>
      <c r="H153" t="s">
        <v>13</v>
      </c>
    </row>
    <row r="154" spans="1:9" x14ac:dyDescent="0.3">
      <c r="A154">
        <v>3</v>
      </c>
      <c r="B154">
        <v>3</v>
      </c>
      <c r="C154">
        <v>3</v>
      </c>
      <c r="D154">
        <v>3</v>
      </c>
      <c r="E154">
        <v>3</v>
      </c>
      <c r="G154">
        <v>0.187</v>
      </c>
      <c r="I154">
        <f t="shared" ref="I154:I189" si="9">(IF(F154="Yes", 1, AVERAGE(G154:H154)) + G154 + H154)/3</f>
        <v>0.12466666666666666</v>
      </c>
    </row>
    <row r="155" spans="1:9" x14ac:dyDescent="0.3">
      <c r="A155">
        <v>4</v>
      </c>
      <c r="B155">
        <v>4</v>
      </c>
      <c r="C155">
        <v>4</v>
      </c>
      <c r="D155">
        <v>4</v>
      </c>
      <c r="E155">
        <v>4</v>
      </c>
      <c r="G155">
        <v>0.61799999999999999</v>
      </c>
      <c r="I155">
        <f t="shared" si="9"/>
        <v>0.41199999999999998</v>
      </c>
    </row>
    <row r="156" spans="1:9" x14ac:dyDescent="0.3">
      <c r="A156">
        <v>19</v>
      </c>
      <c r="B156">
        <v>19</v>
      </c>
      <c r="C156">
        <v>19</v>
      </c>
      <c r="D156">
        <v>19</v>
      </c>
      <c r="E156">
        <v>19</v>
      </c>
      <c r="G156">
        <v>0.14599999999999999</v>
      </c>
      <c r="H156">
        <v>0.6</v>
      </c>
      <c r="I156">
        <f t="shared" si="9"/>
        <v>0.373</v>
      </c>
    </row>
    <row r="157" spans="1:9" x14ac:dyDescent="0.3">
      <c r="A157">
        <v>21</v>
      </c>
      <c r="B157">
        <v>21</v>
      </c>
      <c r="C157">
        <v>21</v>
      </c>
      <c r="D157">
        <v>21</v>
      </c>
      <c r="E157">
        <v>21</v>
      </c>
      <c r="G157">
        <v>0.65600000000000003</v>
      </c>
      <c r="H157">
        <v>0.9</v>
      </c>
      <c r="I157">
        <f t="shared" si="9"/>
        <v>0.77800000000000002</v>
      </c>
    </row>
    <row r="158" spans="1:9" x14ac:dyDescent="0.3">
      <c r="A158">
        <v>77</v>
      </c>
      <c r="B158">
        <v>77</v>
      </c>
      <c r="C158">
        <v>77</v>
      </c>
      <c r="D158">
        <v>77</v>
      </c>
      <c r="E158">
        <v>77</v>
      </c>
      <c r="G158">
        <v>2.8000000000000001E-2</v>
      </c>
      <c r="H158">
        <v>0.55000000000000004</v>
      </c>
      <c r="I158">
        <f t="shared" si="9"/>
        <v>0.28900000000000003</v>
      </c>
    </row>
    <row r="159" spans="1:9" x14ac:dyDescent="0.3">
      <c r="A159">
        <v>80</v>
      </c>
      <c r="B159">
        <v>80</v>
      </c>
      <c r="C159">
        <v>80</v>
      </c>
      <c r="D159">
        <v>80</v>
      </c>
      <c r="E159">
        <v>80</v>
      </c>
      <c r="G159">
        <v>0.69</v>
      </c>
      <c r="H159">
        <v>0.85</v>
      </c>
      <c r="I159">
        <f t="shared" si="9"/>
        <v>0.77</v>
      </c>
    </row>
    <row r="160" spans="1:9" x14ac:dyDescent="0.3">
      <c r="A160">
        <v>102</v>
      </c>
      <c r="B160">
        <v>102</v>
      </c>
      <c r="C160">
        <v>102</v>
      </c>
      <c r="D160">
        <v>102</v>
      </c>
      <c r="G160">
        <v>8.6999999999999994E-2</v>
      </c>
      <c r="H160">
        <v>0.5</v>
      </c>
      <c r="I160">
        <f t="shared" si="9"/>
        <v>0.29349999999999998</v>
      </c>
    </row>
    <row r="161" spans="1:9" x14ac:dyDescent="0.3">
      <c r="A161">
        <v>134</v>
      </c>
      <c r="B161">
        <v>134</v>
      </c>
      <c r="C161">
        <v>134</v>
      </c>
      <c r="D161">
        <v>134</v>
      </c>
      <c r="G161">
        <v>7.5999999999999998E-2</v>
      </c>
      <c r="H161">
        <v>0.85</v>
      </c>
      <c r="I161">
        <f t="shared" si="9"/>
        <v>0.46299999999999991</v>
      </c>
    </row>
    <row r="162" spans="1:9" x14ac:dyDescent="0.3">
      <c r="A162">
        <v>144</v>
      </c>
      <c r="B162">
        <v>144</v>
      </c>
      <c r="C162">
        <v>144</v>
      </c>
      <c r="D162">
        <v>144</v>
      </c>
      <c r="G162">
        <v>7.2999999999999995E-2</v>
      </c>
      <c r="H162">
        <v>0.6</v>
      </c>
      <c r="I162">
        <f t="shared" si="9"/>
        <v>0.33650000000000002</v>
      </c>
    </row>
    <row r="163" spans="1:9" x14ac:dyDescent="0.3">
      <c r="A163">
        <v>164</v>
      </c>
      <c r="B163">
        <v>164</v>
      </c>
      <c r="C163">
        <v>164</v>
      </c>
      <c r="D163">
        <v>164</v>
      </c>
      <c r="G163">
        <v>0.14599999999999999</v>
      </c>
      <c r="H163">
        <v>0.55000000000000004</v>
      </c>
      <c r="I163">
        <f t="shared" si="9"/>
        <v>0.34800000000000003</v>
      </c>
    </row>
    <row r="164" spans="1:9" x14ac:dyDescent="0.3">
      <c r="A164">
        <v>180</v>
      </c>
      <c r="B164">
        <v>180</v>
      </c>
      <c r="C164">
        <v>180</v>
      </c>
      <c r="D164">
        <v>180</v>
      </c>
      <c r="G164">
        <v>2.1999999999999999E-2</v>
      </c>
      <c r="H164">
        <v>0.8</v>
      </c>
      <c r="I164">
        <f t="shared" si="9"/>
        <v>0.41100000000000003</v>
      </c>
    </row>
    <row r="165" spans="1:9" x14ac:dyDescent="0.3">
      <c r="A165">
        <v>208</v>
      </c>
      <c r="B165">
        <v>208</v>
      </c>
      <c r="C165">
        <v>208</v>
      </c>
      <c r="D165">
        <v>208</v>
      </c>
      <c r="G165">
        <v>1.4E-2</v>
      </c>
      <c r="H165">
        <v>0.65</v>
      </c>
      <c r="I165">
        <f t="shared" si="9"/>
        <v>0.33200000000000002</v>
      </c>
    </row>
    <row r="166" spans="1:9" x14ac:dyDescent="0.3">
      <c r="A166">
        <v>210</v>
      </c>
      <c r="B166">
        <v>210</v>
      </c>
      <c r="C166">
        <v>210</v>
      </c>
      <c r="D166">
        <v>210</v>
      </c>
      <c r="G166">
        <v>8.3000000000000004E-2</v>
      </c>
      <c r="H166">
        <v>0.8</v>
      </c>
      <c r="I166">
        <f t="shared" si="9"/>
        <v>0.4415</v>
      </c>
    </row>
    <row r="167" spans="1:9" x14ac:dyDescent="0.3">
      <c r="A167">
        <v>236</v>
      </c>
      <c r="B167">
        <v>236</v>
      </c>
      <c r="C167">
        <v>236</v>
      </c>
      <c r="D167">
        <v>236</v>
      </c>
      <c r="G167">
        <v>4.4999999999999998E-2</v>
      </c>
      <c r="H167">
        <v>0.9</v>
      </c>
      <c r="I167">
        <f t="shared" si="9"/>
        <v>0.47249999999999998</v>
      </c>
    </row>
    <row r="168" spans="1:9" x14ac:dyDescent="0.3">
      <c r="A168">
        <v>246</v>
      </c>
      <c r="B168">
        <v>246</v>
      </c>
      <c r="C168">
        <v>246</v>
      </c>
      <c r="D168">
        <v>246</v>
      </c>
      <c r="G168">
        <v>0.66800000000000004</v>
      </c>
      <c r="H168">
        <v>0.7</v>
      </c>
      <c r="I168">
        <f t="shared" si="9"/>
        <v>0.68399999999999983</v>
      </c>
    </row>
    <row r="169" spans="1:9" x14ac:dyDescent="0.3">
      <c r="A169">
        <v>287</v>
      </c>
      <c r="B169">
        <v>287</v>
      </c>
      <c r="C169">
        <v>287</v>
      </c>
      <c r="D169">
        <v>287</v>
      </c>
      <c r="G169">
        <v>2.7E-2</v>
      </c>
      <c r="H169">
        <v>0.7</v>
      </c>
      <c r="I169">
        <f t="shared" si="9"/>
        <v>0.36349999999999999</v>
      </c>
    </row>
    <row r="170" spans="1:9" x14ac:dyDescent="0.3">
      <c r="A170">
        <v>299</v>
      </c>
      <c r="B170">
        <v>299</v>
      </c>
      <c r="C170">
        <v>299</v>
      </c>
      <c r="D170">
        <v>299</v>
      </c>
      <c r="G170">
        <v>0.214</v>
      </c>
      <c r="H170">
        <v>0.5</v>
      </c>
      <c r="I170">
        <f t="shared" si="9"/>
        <v>0.35699999999999998</v>
      </c>
    </row>
    <row r="171" spans="1:9" x14ac:dyDescent="0.3">
      <c r="A171">
        <v>303</v>
      </c>
      <c r="B171">
        <v>303</v>
      </c>
      <c r="C171">
        <v>303</v>
      </c>
      <c r="D171">
        <v>303</v>
      </c>
      <c r="G171">
        <v>5.5E-2</v>
      </c>
      <c r="H171">
        <v>0.85</v>
      </c>
      <c r="I171">
        <f t="shared" si="9"/>
        <v>0.45249999999999996</v>
      </c>
    </row>
    <row r="172" spans="1:9" x14ac:dyDescent="0.3">
      <c r="A172">
        <v>329</v>
      </c>
      <c r="B172">
        <v>329</v>
      </c>
      <c r="C172">
        <v>329</v>
      </c>
      <c r="D172">
        <v>329</v>
      </c>
      <c r="G172">
        <v>0.05</v>
      </c>
      <c r="H172">
        <v>0.65</v>
      </c>
      <c r="I172">
        <f t="shared" si="9"/>
        <v>0.35000000000000003</v>
      </c>
    </row>
    <row r="173" spans="1:9" x14ac:dyDescent="0.3">
      <c r="A173">
        <v>351</v>
      </c>
      <c r="B173">
        <v>351</v>
      </c>
      <c r="C173">
        <v>351</v>
      </c>
      <c r="D173">
        <v>351</v>
      </c>
      <c r="G173">
        <v>0.67700000000000005</v>
      </c>
      <c r="H173">
        <v>0.85</v>
      </c>
      <c r="I173">
        <f t="shared" si="9"/>
        <v>0.76350000000000007</v>
      </c>
    </row>
    <row r="174" spans="1:9" x14ac:dyDescent="0.3">
      <c r="A174">
        <v>360</v>
      </c>
      <c r="B174">
        <v>360</v>
      </c>
      <c r="C174">
        <v>360</v>
      </c>
      <c r="D174">
        <v>360</v>
      </c>
      <c r="G174">
        <v>0.96499999999999997</v>
      </c>
      <c r="H174">
        <v>0.75</v>
      </c>
      <c r="I174">
        <f t="shared" si="9"/>
        <v>0.85749999999999993</v>
      </c>
    </row>
    <row r="175" spans="1:9" x14ac:dyDescent="0.3">
      <c r="A175">
        <v>373</v>
      </c>
      <c r="B175">
        <v>373</v>
      </c>
      <c r="C175">
        <v>373</v>
      </c>
      <c r="D175">
        <v>373</v>
      </c>
      <c r="G175">
        <v>6.0000000000000001E-3</v>
      </c>
      <c r="H175">
        <v>0.8</v>
      </c>
      <c r="I175">
        <f t="shared" si="9"/>
        <v>0.40300000000000002</v>
      </c>
    </row>
    <row r="176" spans="1:9" x14ac:dyDescent="0.3">
      <c r="A176">
        <v>389</v>
      </c>
      <c r="B176">
        <v>389</v>
      </c>
      <c r="C176">
        <v>389</v>
      </c>
      <c r="D176">
        <v>389</v>
      </c>
      <c r="G176">
        <v>0.6</v>
      </c>
      <c r="H176">
        <v>0.65</v>
      </c>
      <c r="I176">
        <f t="shared" si="9"/>
        <v>0.625</v>
      </c>
    </row>
    <row r="177" spans="1:9" x14ac:dyDescent="0.3">
      <c r="A177">
        <v>394</v>
      </c>
      <c r="B177">
        <v>394</v>
      </c>
      <c r="C177">
        <v>394</v>
      </c>
      <c r="D177">
        <v>394</v>
      </c>
      <c r="G177">
        <v>3.9E-2</v>
      </c>
      <c r="H177">
        <v>0.9</v>
      </c>
      <c r="I177">
        <f t="shared" si="9"/>
        <v>0.46950000000000003</v>
      </c>
    </row>
    <row r="178" spans="1:9" x14ac:dyDescent="0.3">
      <c r="A178">
        <v>403</v>
      </c>
      <c r="C178">
        <v>403</v>
      </c>
      <c r="D178">
        <v>403</v>
      </c>
      <c r="E178">
        <v>85</v>
      </c>
      <c r="G178">
        <v>0.70099999999999996</v>
      </c>
      <c r="H178">
        <v>0.75</v>
      </c>
      <c r="I178">
        <f t="shared" si="9"/>
        <v>0.72549999999999992</v>
      </c>
    </row>
    <row r="179" spans="1:9" x14ac:dyDescent="0.3">
      <c r="B179">
        <v>397</v>
      </c>
      <c r="G179">
        <v>0.88300000000000001</v>
      </c>
      <c r="H179">
        <v>0.5</v>
      </c>
      <c r="I179">
        <f t="shared" si="9"/>
        <v>0.6915</v>
      </c>
    </row>
    <row r="180" spans="1:9" x14ac:dyDescent="0.3">
      <c r="A180">
        <v>407</v>
      </c>
      <c r="B180">
        <v>401</v>
      </c>
      <c r="C180">
        <v>407</v>
      </c>
      <c r="D180">
        <v>407</v>
      </c>
      <c r="E180">
        <v>89</v>
      </c>
      <c r="G180">
        <v>6.4000000000000001E-2</v>
      </c>
      <c r="H180">
        <v>0.9</v>
      </c>
      <c r="I180">
        <f t="shared" si="9"/>
        <v>0.48200000000000004</v>
      </c>
    </row>
    <row r="181" spans="1:9" x14ac:dyDescent="0.3">
      <c r="A181">
        <v>414</v>
      </c>
      <c r="B181">
        <v>408</v>
      </c>
      <c r="C181">
        <v>414</v>
      </c>
      <c r="D181">
        <v>414</v>
      </c>
      <c r="E181">
        <v>96</v>
      </c>
      <c r="G181">
        <v>0.84499999999999997</v>
      </c>
      <c r="H181">
        <v>0.6</v>
      </c>
      <c r="I181">
        <f t="shared" si="9"/>
        <v>0.72250000000000003</v>
      </c>
    </row>
    <row r="182" spans="1:9" x14ac:dyDescent="0.3">
      <c r="A182">
        <v>439</v>
      </c>
      <c r="B182">
        <v>433</v>
      </c>
      <c r="C182">
        <v>439</v>
      </c>
      <c r="D182">
        <v>439</v>
      </c>
      <c r="E182">
        <v>121</v>
      </c>
      <c r="G182">
        <v>0.16800000000000001</v>
      </c>
      <c r="H182">
        <v>0.8</v>
      </c>
      <c r="I182">
        <f t="shared" si="9"/>
        <v>0.48399999999999999</v>
      </c>
    </row>
    <row r="183" spans="1:9" x14ac:dyDescent="0.3">
      <c r="A183">
        <v>451</v>
      </c>
      <c r="B183">
        <v>445</v>
      </c>
      <c r="C183">
        <v>451</v>
      </c>
      <c r="D183">
        <v>451</v>
      </c>
      <c r="E183">
        <v>133</v>
      </c>
      <c r="G183">
        <v>8.1000000000000003E-2</v>
      </c>
      <c r="H183">
        <v>0.65</v>
      </c>
      <c r="I183">
        <f t="shared" si="9"/>
        <v>0.36549999999999999</v>
      </c>
    </row>
    <row r="184" spans="1:9" x14ac:dyDescent="0.3">
      <c r="A184">
        <v>463</v>
      </c>
      <c r="B184">
        <v>457</v>
      </c>
      <c r="C184">
        <v>463</v>
      </c>
      <c r="D184">
        <v>463</v>
      </c>
      <c r="E184">
        <v>145</v>
      </c>
      <c r="G184">
        <v>2.1000000000000001E-2</v>
      </c>
      <c r="H184">
        <v>0.5</v>
      </c>
      <c r="I184">
        <f t="shared" si="9"/>
        <v>0.26050000000000001</v>
      </c>
    </row>
    <row r="185" spans="1:9" x14ac:dyDescent="0.3">
      <c r="A185">
        <v>469</v>
      </c>
      <c r="B185">
        <v>463</v>
      </c>
      <c r="C185">
        <v>469</v>
      </c>
      <c r="D185">
        <v>469</v>
      </c>
      <c r="E185">
        <v>151</v>
      </c>
      <c r="G185">
        <v>1.0999999999999999E-2</v>
      </c>
      <c r="H185">
        <v>0.7</v>
      </c>
      <c r="I185">
        <f t="shared" si="9"/>
        <v>0.35549999999999998</v>
      </c>
    </row>
    <row r="186" spans="1:9" x14ac:dyDescent="0.3">
      <c r="A186">
        <v>493</v>
      </c>
      <c r="B186">
        <v>487</v>
      </c>
      <c r="C186">
        <v>493</v>
      </c>
      <c r="D186">
        <v>493</v>
      </c>
      <c r="E186">
        <v>175</v>
      </c>
      <c r="G186">
        <v>0.11899999999999999</v>
      </c>
      <c r="H186">
        <v>0.7</v>
      </c>
      <c r="I186">
        <f t="shared" si="9"/>
        <v>0.40949999999999998</v>
      </c>
    </row>
    <row r="187" spans="1:9" x14ac:dyDescent="0.3">
      <c r="A187">
        <v>515</v>
      </c>
      <c r="B187">
        <v>509</v>
      </c>
      <c r="C187">
        <v>515</v>
      </c>
      <c r="D187">
        <v>515</v>
      </c>
      <c r="E187">
        <v>197</v>
      </c>
      <c r="G187">
        <v>0.92200000000000004</v>
      </c>
      <c r="H187">
        <v>0.6</v>
      </c>
      <c r="I187">
        <f t="shared" si="9"/>
        <v>0.76100000000000001</v>
      </c>
    </row>
    <row r="188" spans="1:9" x14ac:dyDescent="0.3">
      <c r="A188">
        <v>525</v>
      </c>
      <c r="B188">
        <v>519</v>
      </c>
      <c r="C188">
        <v>525</v>
      </c>
      <c r="D188">
        <v>525</v>
      </c>
      <c r="E188">
        <v>207</v>
      </c>
      <c r="G188">
        <v>0.30399999999999999</v>
      </c>
      <c r="H188">
        <v>0.55000000000000004</v>
      </c>
      <c r="I188">
        <f t="shared" si="9"/>
        <v>0.42700000000000005</v>
      </c>
    </row>
    <row r="189" spans="1:9" x14ac:dyDescent="0.3">
      <c r="C189">
        <v>559</v>
      </c>
      <c r="G189">
        <v>0.52800000000000002</v>
      </c>
      <c r="H189">
        <v>0.65</v>
      </c>
      <c r="I189">
        <f t="shared" si="9"/>
        <v>0.58899999999999997</v>
      </c>
    </row>
    <row r="191" spans="1:9" x14ac:dyDescent="0.3">
      <c r="A191" t="s">
        <v>65</v>
      </c>
    </row>
    <row r="192" spans="1:9" x14ac:dyDescent="0.3">
      <c r="F192" t="s">
        <v>66</v>
      </c>
    </row>
    <row r="193" spans="1:7" x14ac:dyDescent="0.3">
      <c r="A193" t="s">
        <v>146</v>
      </c>
      <c r="B193" t="s">
        <v>147</v>
      </c>
      <c r="C193" t="s">
        <v>148</v>
      </c>
      <c r="D193" t="s">
        <v>149</v>
      </c>
      <c r="E193" t="s">
        <v>150</v>
      </c>
    </row>
    <row r="194" spans="1:7" x14ac:dyDescent="0.3">
      <c r="A194">
        <v>109</v>
      </c>
      <c r="B194">
        <v>109</v>
      </c>
      <c r="C194">
        <v>109</v>
      </c>
      <c r="D194">
        <v>109</v>
      </c>
      <c r="F194">
        <v>0.70199999999999996</v>
      </c>
      <c r="G194">
        <f>F194</f>
        <v>0.70199999999999996</v>
      </c>
    </row>
    <row r="195" spans="1:7" x14ac:dyDescent="0.3">
      <c r="A195">
        <v>127</v>
      </c>
      <c r="B195">
        <v>127</v>
      </c>
      <c r="C195">
        <v>127</v>
      </c>
      <c r="D195">
        <v>127</v>
      </c>
      <c r="F195">
        <v>7.0999999999999994E-2</v>
      </c>
      <c r="G195">
        <f t="shared" ref="G195:G206" si="10">F195</f>
        <v>7.0999999999999994E-2</v>
      </c>
    </row>
    <row r="196" spans="1:7" x14ac:dyDescent="0.3">
      <c r="A196">
        <v>155</v>
      </c>
      <c r="B196">
        <v>155</v>
      </c>
      <c r="C196">
        <v>155</v>
      </c>
      <c r="D196">
        <v>155</v>
      </c>
      <c r="F196">
        <v>0.629</v>
      </c>
      <c r="G196">
        <f t="shared" si="10"/>
        <v>0.629</v>
      </c>
    </row>
    <row r="197" spans="1:7" x14ac:dyDescent="0.3">
      <c r="A197">
        <v>348</v>
      </c>
      <c r="B197">
        <v>348</v>
      </c>
      <c r="C197">
        <v>348</v>
      </c>
      <c r="D197">
        <v>348</v>
      </c>
      <c r="F197">
        <v>0.97899999999999998</v>
      </c>
      <c r="G197">
        <f t="shared" si="10"/>
        <v>0.97899999999999998</v>
      </c>
    </row>
    <row r="198" spans="1:7" x14ac:dyDescent="0.3">
      <c r="A198">
        <v>417</v>
      </c>
      <c r="B198">
        <v>411</v>
      </c>
      <c r="C198">
        <v>417</v>
      </c>
      <c r="D198">
        <v>417</v>
      </c>
      <c r="E198">
        <v>99</v>
      </c>
      <c r="F198">
        <v>0.436</v>
      </c>
      <c r="G198">
        <f t="shared" si="10"/>
        <v>0.436</v>
      </c>
    </row>
    <row r="199" spans="1:7" x14ac:dyDescent="0.3">
      <c r="A199">
        <v>422</v>
      </c>
      <c r="B199">
        <v>416</v>
      </c>
      <c r="C199">
        <v>422</v>
      </c>
      <c r="D199">
        <v>422</v>
      </c>
      <c r="E199">
        <v>104</v>
      </c>
      <c r="F199">
        <v>0.63300000000000001</v>
      </c>
      <c r="G199">
        <f t="shared" si="10"/>
        <v>0.63300000000000001</v>
      </c>
    </row>
    <row r="200" spans="1:7" x14ac:dyDescent="0.3">
      <c r="A200">
        <v>485</v>
      </c>
      <c r="B200">
        <v>479</v>
      </c>
      <c r="C200">
        <v>485</v>
      </c>
      <c r="D200">
        <v>485</v>
      </c>
      <c r="E200">
        <v>167</v>
      </c>
      <c r="F200">
        <v>0.59799999999999998</v>
      </c>
      <c r="G200">
        <f t="shared" si="10"/>
        <v>0.59799999999999998</v>
      </c>
    </row>
    <row r="201" spans="1:7" x14ac:dyDescent="0.3">
      <c r="A201">
        <v>509</v>
      </c>
      <c r="B201">
        <v>503</v>
      </c>
      <c r="C201">
        <v>509</v>
      </c>
      <c r="D201">
        <v>509</v>
      </c>
      <c r="E201">
        <v>191</v>
      </c>
      <c r="F201">
        <v>3.5999999999999997E-2</v>
      </c>
      <c r="G201">
        <f t="shared" si="10"/>
        <v>3.5999999999999997E-2</v>
      </c>
    </row>
    <row r="202" spans="1:7" x14ac:dyDescent="0.3">
      <c r="A202">
        <v>523</v>
      </c>
      <c r="B202">
        <v>517</v>
      </c>
      <c r="C202">
        <v>523</v>
      </c>
      <c r="D202">
        <v>523</v>
      </c>
      <c r="E202">
        <v>205</v>
      </c>
      <c r="F202">
        <v>0.93400000000000005</v>
      </c>
      <c r="G202">
        <f t="shared" si="10"/>
        <v>0.93400000000000005</v>
      </c>
    </row>
    <row r="203" spans="1:7" x14ac:dyDescent="0.3">
      <c r="A203">
        <v>530</v>
      </c>
      <c r="B203">
        <v>524</v>
      </c>
      <c r="C203">
        <v>530</v>
      </c>
      <c r="D203">
        <v>530</v>
      </c>
      <c r="E203">
        <v>212</v>
      </c>
      <c r="F203">
        <v>0.10299999999999999</v>
      </c>
      <c r="G203">
        <f t="shared" si="10"/>
        <v>0.10299999999999999</v>
      </c>
    </row>
    <row r="204" spans="1:7" x14ac:dyDescent="0.3">
      <c r="A204">
        <v>540</v>
      </c>
      <c r="B204">
        <v>534</v>
      </c>
      <c r="C204">
        <v>540</v>
      </c>
      <c r="E204">
        <v>222</v>
      </c>
      <c r="F204">
        <v>8.2000000000000003E-2</v>
      </c>
      <c r="G204">
        <f t="shared" si="10"/>
        <v>8.2000000000000003E-2</v>
      </c>
    </row>
    <row r="205" spans="1:7" x14ac:dyDescent="0.3">
      <c r="A205">
        <v>545</v>
      </c>
      <c r="B205">
        <v>539</v>
      </c>
      <c r="C205">
        <v>545</v>
      </c>
      <c r="E205">
        <v>227</v>
      </c>
      <c r="F205">
        <v>0.72799999999999998</v>
      </c>
      <c r="G205">
        <f t="shared" si="10"/>
        <v>0.72799999999999998</v>
      </c>
    </row>
    <row r="206" spans="1:7" x14ac:dyDescent="0.3">
      <c r="A206">
        <v>566</v>
      </c>
      <c r="B206">
        <v>560</v>
      </c>
      <c r="E206">
        <v>248</v>
      </c>
      <c r="F206">
        <v>0.36399999999999999</v>
      </c>
      <c r="G206">
        <f t="shared" si="10"/>
        <v>0.36399999999999999</v>
      </c>
    </row>
    <row r="208" spans="1:7" x14ac:dyDescent="0.3">
      <c r="A208" t="s">
        <v>6</v>
      </c>
    </row>
    <row r="209" spans="1:7" s="2" customFormat="1" x14ac:dyDescent="0.3">
      <c r="A209" s="2" t="s">
        <v>66</v>
      </c>
      <c r="F209" t="s">
        <v>40</v>
      </c>
      <c r="G209"/>
    </row>
    <row r="210" spans="1:7" s="2" customFormat="1" x14ac:dyDescent="0.3">
      <c r="A210" s="2" t="s">
        <v>29</v>
      </c>
      <c r="B210" s="2" t="s">
        <v>10</v>
      </c>
      <c r="F210" t="s">
        <v>41</v>
      </c>
      <c r="G210" t="s">
        <v>10</v>
      </c>
    </row>
    <row r="212" spans="1:7" x14ac:dyDescent="0.3">
      <c r="A212" t="s">
        <v>36</v>
      </c>
    </row>
    <row r="213" spans="1:7" x14ac:dyDescent="0.3">
      <c r="F213" t="s">
        <v>37</v>
      </c>
    </row>
    <row r="214" spans="1:7" x14ac:dyDescent="0.3">
      <c r="A214" t="s">
        <v>146</v>
      </c>
      <c r="B214" t="s">
        <v>147</v>
      </c>
      <c r="C214" t="s">
        <v>148</v>
      </c>
      <c r="D214" t="s">
        <v>149</v>
      </c>
      <c r="E214" t="s">
        <v>150</v>
      </c>
      <c r="F214" t="s">
        <v>38</v>
      </c>
      <c r="G214" t="s">
        <v>39</v>
      </c>
    </row>
    <row r="215" spans="1:7" x14ac:dyDescent="0.3">
      <c r="A215">
        <v>254</v>
      </c>
      <c r="B215">
        <v>524</v>
      </c>
      <c r="C215">
        <v>254</v>
      </c>
      <c r="D215">
        <v>254</v>
      </c>
      <c r="G215" t="s">
        <v>7</v>
      </c>
    </row>
    <row r="217" spans="1:7" x14ac:dyDescent="0.3">
      <c r="A217" t="s">
        <v>46</v>
      </c>
    </row>
    <row r="218" spans="1:7" x14ac:dyDescent="0.3">
      <c r="B218" t="s">
        <v>44</v>
      </c>
    </row>
    <row r="219" spans="1:7" x14ac:dyDescent="0.3">
      <c r="A219" t="s">
        <v>146</v>
      </c>
      <c r="B219">
        <v>1.23</v>
      </c>
      <c r="C219" t="s">
        <v>152</v>
      </c>
    </row>
    <row r="220" spans="1:7" x14ac:dyDescent="0.3">
      <c r="A220" t="s">
        <v>147</v>
      </c>
      <c r="B220">
        <v>1.23</v>
      </c>
      <c r="C220" t="s">
        <v>153</v>
      </c>
    </row>
    <row r="221" spans="1:7" x14ac:dyDescent="0.3">
      <c r="A221" t="s">
        <v>148</v>
      </c>
      <c r="B221">
        <v>1.23</v>
      </c>
      <c r="C221" t="s">
        <v>152</v>
      </c>
    </row>
    <row r="222" spans="1:7" x14ac:dyDescent="0.3">
      <c r="A222" t="s">
        <v>149</v>
      </c>
      <c r="B222">
        <v>1.23</v>
      </c>
      <c r="C222" t="s">
        <v>152</v>
      </c>
    </row>
    <row r="223" spans="1:7" x14ac:dyDescent="0.3">
      <c r="A223" t="s">
        <v>150</v>
      </c>
      <c r="B223">
        <v>0.64</v>
      </c>
      <c r="C223" t="s">
        <v>154</v>
      </c>
    </row>
    <row r="225" spans="1:11" x14ac:dyDescent="0.3">
      <c r="A225" t="s">
        <v>43</v>
      </c>
      <c r="B225" t="s">
        <v>51</v>
      </c>
      <c r="D225" t="s">
        <v>50</v>
      </c>
      <c r="G225" t="s">
        <v>56</v>
      </c>
      <c r="I225" t="s">
        <v>60</v>
      </c>
      <c r="J225" t="s">
        <v>61</v>
      </c>
    </row>
    <row r="226" spans="1:11" x14ac:dyDescent="0.3">
      <c r="B226" t="s">
        <v>44</v>
      </c>
      <c r="C226" t="s">
        <v>47</v>
      </c>
      <c r="D226" t="s">
        <v>52</v>
      </c>
      <c r="E226" t="s">
        <v>53</v>
      </c>
      <c r="F226" t="s">
        <v>54</v>
      </c>
      <c r="G226" t="s">
        <v>57</v>
      </c>
      <c r="H226" t="s">
        <v>47</v>
      </c>
      <c r="J226" t="s">
        <v>57</v>
      </c>
      <c r="K226" t="s">
        <v>62</v>
      </c>
    </row>
    <row r="227" spans="1:11" x14ac:dyDescent="0.3">
      <c r="A227" t="s">
        <v>146</v>
      </c>
      <c r="B227">
        <v>-7.5</v>
      </c>
      <c r="C227" t="s">
        <v>20</v>
      </c>
      <c r="D227">
        <v>-6.6669999999999993E-2</v>
      </c>
      <c r="E227" t="s">
        <v>27</v>
      </c>
      <c r="F227" t="s">
        <v>27</v>
      </c>
      <c r="G227">
        <v>0.20430000000000001</v>
      </c>
      <c r="H227" t="s">
        <v>20</v>
      </c>
      <c r="I227">
        <v>9.7546999999999995E-2</v>
      </c>
      <c r="J227">
        <v>0.13300000000000001</v>
      </c>
      <c r="K227" t="s">
        <v>20</v>
      </c>
    </row>
    <row r="228" spans="1:11" x14ac:dyDescent="0.3">
      <c r="A228" t="s">
        <v>147</v>
      </c>
      <c r="B228">
        <v>-7.5</v>
      </c>
      <c r="C228" t="s">
        <v>20</v>
      </c>
      <c r="D228">
        <v>-6.6669999999999993E-2</v>
      </c>
      <c r="E228" t="s">
        <v>27</v>
      </c>
      <c r="F228" t="s">
        <v>27</v>
      </c>
      <c r="G228">
        <v>0.20430000000000001</v>
      </c>
      <c r="H228" t="s">
        <v>20</v>
      </c>
      <c r="I228">
        <v>9.7546999999999995E-2</v>
      </c>
      <c r="J228">
        <v>0.13300000000000001</v>
      </c>
      <c r="K228" t="s">
        <v>20</v>
      </c>
    </row>
    <row r="229" spans="1:11" x14ac:dyDescent="0.3">
      <c r="A229" t="s">
        <v>148</v>
      </c>
      <c r="B229">
        <v>-7.5</v>
      </c>
      <c r="C229" t="s">
        <v>20</v>
      </c>
      <c r="D229">
        <v>-6.6669999999999993E-2</v>
      </c>
      <c r="E229" t="s">
        <v>27</v>
      </c>
      <c r="F229" t="s">
        <v>27</v>
      </c>
      <c r="G229">
        <v>0.20430000000000001</v>
      </c>
      <c r="H229" t="s">
        <v>20</v>
      </c>
      <c r="I229">
        <v>9.7546999999999995E-2</v>
      </c>
      <c r="J229">
        <v>0.13300000000000001</v>
      </c>
      <c r="K229" t="s">
        <v>20</v>
      </c>
    </row>
    <row r="230" spans="1:11" x14ac:dyDescent="0.3">
      <c r="A230" t="s">
        <v>149</v>
      </c>
      <c r="B230">
        <v>-7.5</v>
      </c>
      <c r="C230" t="s">
        <v>20</v>
      </c>
      <c r="D230">
        <v>-6.6669999999999993E-2</v>
      </c>
      <c r="E230" t="s">
        <v>27</v>
      </c>
      <c r="F230" t="s">
        <v>27</v>
      </c>
      <c r="G230">
        <v>0.20430000000000001</v>
      </c>
      <c r="H230" t="s">
        <v>20</v>
      </c>
      <c r="I230">
        <v>9.7546999999999995E-2</v>
      </c>
      <c r="J230">
        <v>0.13300000000000001</v>
      </c>
      <c r="K230" t="s">
        <v>20</v>
      </c>
    </row>
    <row r="231" spans="1:11" x14ac:dyDescent="0.3">
      <c r="A231" t="s">
        <v>150</v>
      </c>
      <c r="B231">
        <v>-7.5</v>
      </c>
      <c r="C231" t="s">
        <v>20</v>
      </c>
      <c r="D231">
        <v>-6.6669999999999993E-2</v>
      </c>
      <c r="E231" t="s">
        <v>27</v>
      </c>
      <c r="F231" t="s">
        <v>27</v>
      </c>
      <c r="G231">
        <v>0.1343</v>
      </c>
      <c r="H231" t="s">
        <v>20</v>
      </c>
      <c r="I231">
        <v>9.6786999999999998E-2</v>
      </c>
      <c r="J231">
        <v>0.14000000000000001</v>
      </c>
      <c r="K231" t="s">
        <v>20</v>
      </c>
    </row>
    <row r="233" spans="1:11" x14ac:dyDescent="0.3">
      <c r="A233" t="s">
        <v>63</v>
      </c>
    </row>
    <row r="234" spans="1:11" x14ac:dyDescent="0.3">
      <c r="A234" t="s">
        <v>146</v>
      </c>
      <c r="B234" t="s">
        <v>156</v>
      </c>
    </row>
    <row r="235" spans="1:11" x14ac:dyDescent="0.3">
      <c r="A235" t="s">
        <v>147</v>
      </c>
      <c r="B235" t="s">
        <v>155</v>
      </c>
    </row>
    <row r="236" spans="1:11" x14ac:dyDescent="0.3">
      <c r="A236" t="s">
        <v>148</v>
      </c>
      <c r="B236" t="s">
        <v>156</v>
      </c>
    </row>
    <row r="237" spans="1:11" x14ac:dyDescent="0.3">
      <c r="A237" t="s">
        <v>149</v>
      </c>
      <c r="B237" t="s">
        <v>156</v>
      </c>
    </row>
    <row r="238" spans="1:11" x14ac:dyDescent="0.3">
      <c r="A238" t="s">
        <v>150</v>
      </c>
      <c r="B238" t="s">
        <v>157</v>
      </c>
    </row>
  </sheetData>
  <conditionalFormatting sqref="I154:I189">
    <cfRule type="iconSet" priority="6">
      <iconSet>
        <cfvo type="percent" val="0"/>
        <cfvo type="num" val="0.5"/>
        <cfvo type="num" val="0.75"/>
      </iconSet>
    </cfRule>
  </conditionalFormatting>
  <conditionalFormatting sqref="I87:I149">
    <cfRule type="iconSet" priority="8">
      <iconSet>
        <cfvo type="percent" val="0"/>
        <cfvo type="num" val="0.5"/>
        <cfvo type="num" val="0.75"/>
      </iconSet>
    </cfRule>
  </conditionalFormatting>
  <conditionalFormatting sqref="J4:J68">
    <cfRule type="iconSet" priority="62">
      <iconSet>
        <cfvo type="percent" val="0"/>
        <cfvo type="num" val="0.33"/>
        <cfvo type="num" val="0.66"/>
      </iconSet>
    </cfRule>
  </conditionalFormatting>
  <conditionalFormatting sqref="R4:R68">
    <cfRule type="iconSet" priority="63">
      <iconSet>
        <cfvo type="percent" val="0"/>
        <cfvo type="num" val="0.69"/>
        <cfvo type="num" val="0.84"/>
      </iconSet>
    </cfRule>
  </conditionalFormatting>
  <conditionalFormatting sqref="O4:O68">
    <cfRule type="iconSet" priority="64">
      <iconSet>
        <cfvo type="percent" val="0"/>
        <cfvo type="num" val="0.5"/>
        <cfvo type="num" val="0.75"/>
      </iconSet>
    </cfRule>
  </conditionalFormatting>
  <conditionalFormatting sqref="V4:V68">
    <cfRule type="iconSet" priority="1">
      <iconSet>
        <cfvo type="percent" val="0"/>
        <cfvo type="num" val="0.5"/>
        <cfvo type="num" val="0.75"/>
      </iconSet>
    </cfRule>
  </conditionalFormatting>
  <conditionalFormatting sqref="G79:G82">
    <cfRule type="iconSet" priority="65">
      <iconSet>
        <cfvo type="percent" val="0"/>
        <cfvo type="num" val="0.5"/>
        <cfvo type="num" val="0.75"/>
      </iconSet>
    </cfRule>
  </conditionalFormatting>
  <conditionalFormatting sqref="G194:G206">
    <cfRule type="iconSet" priority="66">
      <iconSet>
        <cfvo type="percent" val="0"/>
        <cfvo type="num" val="0.5"/>
        <cfvo type="num" val="0.75"/>
      </iconSet>
    </cfRule>
  </conditionalFormatting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5"/>
  <sheetViews>
    <sheetView topLeftCell="A96" workbookViewId="0">
      <selection activeCell="I96" sqref="I96"/>
    </sheetView>
  </sheetViews>
  <sheetFormatPr defaultRowHeight="14.4" x14ac:dyDescent="0.3"/>
  <cols>
    <col min="3" max="3" width="13.5546875" customWidth="1"/>
    <col min="4" max="4" width="13.109375" bestFit="1" customWidth="1"/>
    <col min="8" max="8" width="10.5546875" bestFit="1" customWidth="1"/>
  </cols>
  <sheetData>
    <row r="1" spans="1:18" x14ac:dyDescent="0.3">
      <c r="A1" t="s">
        <v>0</v>
      </c>
    </row>
    <row r="2" spans="1:18" x14ac:dyDescent="0.3">
      <c r="B2" t="s">
        <v>3</v>
      </c>
      <c r="I2" t="s">
        <v>5</v>
      </c>
      <c r="N2" t="s">
        <v>18</v>
      </c>
      <c r="R2" t="s">
        <v>31</v>
      </c>
    </row>
    <row r="3" spans="1:18" x14ac:dyDescent="0.3">
      <c r="A3" t="s">
        <v>158</v>
      </c>
      <c r="B3" t="s">
        <v>4</v>
      </c>
      <c r="C3" t="s">
        <v>181</v>
      </c>
      <c r="D3" t="s">
        <v>13</v>
      </c>
      <c r="G3" t="s">
        <v>35</v>
      </c>
      <c r="H3" t="s">
        <v>16</v>
      </c>
      <c r="I3" t="s">
        <v>17</v>
      </c>
      <c r="J3" t="s">
        <v>25</v>
      </c>
      <c r="M3" t="s">
        <v>19</v>
      </c>
      <c r="Q3" t="s">
        <v>32</v>
      </c>
    </row>
    <row r="4" spans="1:18" x14ac:dyDescent="0.3">
      <c r="A4">
        <v>59</v>
      </c>
      <c r="B4">
        <v>2.33</v>
      </c>
      <c r="D4">
        <v>0.82</v>
      </c>
      <c r="E4">
        <f t="shared" ref="E4:E24" si="0">(IF(B4&gt;0.5, 1, IF(B4&gt;0.2, 0.66, IF(B4&gt;0.1, 0.33, 0)))+C4+D4)/3</f>
        <v>0.60666666666666658</v>
      </c>
      <c r="J4" t="s">
        <v>26</v>
      </c>
      <c r="K4">
        <f>(IF(J4="NA", AVERAGE(IF(H4="High", 1, IF(H4="Medium", 0.667, IF(H4="Low", 0.333, 0))),I4), (J4+1)/2)+I4+IF(H4="High", 1, IF(H4="Medium", 0.667, IF(H4="Low", 0.333, 0)))+IF(G4="Yes", 1, AVERAGE(IF(J4="NA", AVERAGE(IF(H4="High", 1, IF(H4="Medium", 0.667, IF(H4="Low", 0.333, 0))),I4), (J4+1)/2),I4,IF(H4="High", 1, IF(H4="Medium", 0.667, IF(H4="Low", 0.333, 0))))))/4</f>
        <v>0</v>
      </c>
      <c r="M4">
        <v>0.4</v>
      </c>
      <c r="N4">
        <f>M4</f>
        <v>0.4</v>
      </c>
      <c r="Q4">
        <v>0</v>
      </c>
    </row>
    <row r="5" spans="1:18" x14ac:dyDescent="0.3">
      <c r="A5">
        <v>62</v>
      </c>
      <c r="B5">
        <v>2.86</v>
      </c>
      <c r="C5">
        <v>0.43137500000000001</v>
      </c>
      <c r="D5">
        <v>0.68</v>
      </c>
      <c r="E5">
        <f t="shared" si="0"/>
        <v>0.7037916666666667</v>
      </c>
      <c r="J5" t="s">
        <v>26</v>
      </c>
      <c r="K5">
        <f t="shared" ref="K5:K40" si="1">(IF(J5="NA", AVERAGE(IF(H5="High", 1, IF(H5="Medium", 0.667, IF(H5="Low", 0.333, 0))),I5), (J5+1)/2)+I5+IF(H5="High", 1, IF(H5="Medium", 0.667, IF(H5="Low", 0.333, 0)))+IF(G5="Yes", 1, AVERAGE(IF(J5="NA", AVERAGE(IF(H5="High", 1, IF(H5="Medium", 0.667, IF(H5="Low", 0.333, 0))),I5), (J5+1)/2),I5,IF(H5="High", 1, IF(H5="Medium", 0.667, IF(H5="Low", 0.333, 0))))))/4</f>
        <v>0</v>
      </c>
      <c r="M5">
        <v>0.33</v>
      </c>
      <c r="N5">
        <f t="shared" ref="N5:N40" si="2">M5</f>
        <v>0.33</v>
      </c>
      <c r="Q5">
        <v>0</v>
      </c>
    </row>
    <row r="6" spans="1:18" x14ac:dyDescent="0.3">
      <c r="A6">
        <v>64</v>
      </c>
      <c r="B6">
        <v>1.38</v>
      </c>
      <c r="D6">
        <v>0.56999999999999995</v>
      </c>
      <c r="E6">
        <f t="shared" si="0"/>
        <v>0.52333333333333332</v>
      </c>
      <c r="J6" t="s">
        <v>26</v>
      </c>
      <c r="K6">
        <f t="shared" si="1"/>
        <v>0</v>
      </c>
      <c r="M6">
        <v>0.3</v>
      </c>
      <c r="N6">
        <f t="shared" si="2"/>
        <v>0.3</v>
      </c>
      <c r="Q6">
        <v>0</v>
      </c>
    </row>
    <row r="7" spans="1:18" x14ac:dyDescent="0.3">
      <c r="A7">
        <v>71</v>
      </c>
      <c r="B7">
        <v>0.55000000000000004</v>
      </c>
      <c r="C7">
        <v>0.69134499999999999</v>
      </c>
      <c r="E7">
        <f t="shared" si="0"/>
        <v>0.56378166666666674</v>
      </c>
      <c r="I7">
        <v>0.5</v>
      </c>
      <c r="J7" t="s">
        <v>26</v>
      </c>
      <c r="K7">
        <f t="shared" si="1"/>
        <v>0.25</v>
      </c>
      <c r="M7">
        <v>0.4</v>
      </c>
      <c r="N7">
        <f t="shared" si="2"/>
        <v>0.4</v>
      </c>
      <c r="Q7">
        <v>0</v>
      </c>
    </row>
    <row r="8" spans="1:18" x14ac:dyDescent="0.3">
      <c r="A8">
        <v>77</v>
      </c>
      <c r="B8">
        <v>0.38</v>
      </c>
      <c r="C8">
        <v>0.53483999999999998</v>
      </c>
      <c r="E8">
        <f t="shared" si="0"/>
        <v>0.39828000000000002</v>
      </c>
      <c r="I8">
        <v>0.5</v>
      </c>
      <c r="J8" t="s">
        <v>26</v>
      </c>
      <c r="K8">
        <f t="shared" si="1"/>
        <v>0.25</v>
      </c>
      <c r="M8">
        <v>0.38</v>
      </c>
      <c r="N8">
        <f t="shared" si="2"/>
        <v>0.38</v>
      </c>
      <c r="Q8">
        <v>0</v>
      </c>
    </row>
    <row r="9" spans="1:18" x14ac:dyDescent="0.3">
      <c r="A9">
        <v>78</v>
      </c>
      <c r="B9">
        <v>0.85</v>
      </c>
      <c r="C9">
        <v>0.55937400000000004</v>
      </c>
      <c r="E9">
        <f t="shared" si="0"/>
        <v>0.51979133333333338</v>
      </c>
      <c r="J9" t="s">
        <v>26</v>
      </c>
      <c r="K9">
        <f t="shared" si="1"/>
        <v>0</v>
      </c>
      <c r="M9">
        <v>0.37</v>
      </c>
      <c r="N9">
        <f t="shared" si="2"/>
        <v>0.37</v>
      </c>
      <c r="Q9">
        <v>0</v>
      </c>
    </row>
    <row r="10" spans="1:18" x14ac:dyDescent="0.3">
      <c r="A10">
        <v>83</v>
      </c>
      <c r="B10">
        <v>2.96</v>
      </c>
      <c r="D10">
        <v>0.63</v>
      </c>
      <c r="E10">
        <f t="shared" si="0"/>
        <v>0.54333333333333333</v>
      </c>
      <c r="J10" t="s">
        <v>26</v>
      </c>
      <c r="K10">
        <f t="shared" si="1"/>
        <v>0</v>
      </c>
      <c r="M10">
        <v>0.36</v>
      </c>
      <c r="N10">
        <f t="shared" si="2"/>
        <v>0.36</v>
      </c>
      <c r="Q10">
        <v>0</v>
      </c>
    </row>
    <row r="11" spans="1:18" x14ac:dyDescent="0.3">
      <c r="A11">
        <v>84</v>
      </c>
      <c r="B11">
        <v>2.2200000000000002</v>
      </c>
      <c r="C11">
        <v>0.5</v>
      </c>
      <c r="D11">
        <v>0.57999999999999996</v>
      </c>
      <c r="E11">
        <f t="shared" si="0"/>
        <v>0.69333333333333336</v>
      </c>
      <c r="I11">
        <v>0.31</v>
      </c>
      <c r="J11" t="s">
        <v>26</v>
      </c>
      <c r="K11">
        <f t="shared" si="1"/>
        <v>0.155</v>
      </c>
      <c r="M11">
        <v>0.35</v>
      </c>
      <c r="N11">
        <f t="shared" si="2"/>
        <v>0.35</v>
      </c>
      <c r="Q11">
        <v>0</v>
      </c>
    </row>
    <row r="12" spans="1:18" x14ac:dyDescent="0.3">
      <c r="A12">
        <v>87</v>
      </c>
      <c r="B12">
        <v>3.82</v>
      </c>
      <c r="C12">
        <v>0.56693499999999997</v>
      </c>
      <c r="D12">
        <v>0.92</v>
      </c>
      <c r="E12">
        <f t="shared" si="0"/>
        <v>0.82897833333333326</v>
      </c>
      <c r="J12" t="s">
        <v>26</v>
      </c>
      <c r="K12">
        <f t="shared" si="1"/>
        <v>0</v>
      </c>
      <c r="M12">
        <v>0.36</v>
      </c>
      <c r="N12">
        <f t="shared" si="2"/>
        <v>0.36</v>
      </c>
      <c r="Q12">
        <v>0</v>
      </c>
    </row>
    <row r="13" spans="1:18" x14ac:dyDescent="0.3">
      <c r="A13">
        <v>90</v>
      </c>
      <c r="B13">
        <v>3.07</v>
      </c>
      <c r="C13">
        <v>0.55043799999999998</v>
      </c>
      <c r="D13">
        <v>0.89</v>
      </c>
      <c r="E13">
        <f t="shared" si="0"/>
        <v>0.81347933333333333</v>
      </c>
      <c r="J13" t="s">
        <v>26</v>
      </c>
      <c r="K13">
        <f t="shared" si="1"/>
        <v>0</v>
      </c>
      <c r="M13">
        <v>0.45</v>
      </c>
      <c r="N13">
        <f t="shared" si="2"/>
        <v>0.45</v>
      </c>
      <c r="Q13">
        <v>0</v>
      </c>
    </row>
    <row r="14" spans="1:18" x14ac:dyDescent="0.3">
      <c r="A14">
        <v>92</v>
      </c>
      <c r="B14">
        <v>2.31</v>
      </c>
      <c r="D14">
        <v>0.62</v>
      </c>
      <c r="E14">
        <f t="shared" si="0"/>
        <v>0.54</v>
      </c>
      <c r="J14" t="s">
        <v>26</v>
      </c>
      <c r="K14">
        <f t="shared" si="1"/>
        <v>0</v>
      </c>
      <c r="M14">
        <v>0.34</v>
      </c>
      <c r="N14">
        <f t="shared" si="2"/>
        <v>0.34</v>
      </c>
      <c r="Q14">
        <v>0</v>
      </c>
    </row>
    <row r="15" spans="1:18" x14ac:dyDescent="0.3">
      <c r="A15">
        <v>94</v>
      </c>
      <c r="B15">
        <v>2.4500000000000002</v>
      </c>
      <c r="C15">
        <v>0.52826899999999999</v>
      </c>
      <c r="D15">
        <v>0.78</v>
      </c>
      <c r="E15">
        <f t="shared" si="0"/>
        <v>0.76942300000000008</v>
      </c>
      <c r="I15">
        <v>0.5</v>
      </c>
      <c r="J15" t="s">
        <v>26</v>
      </c>
      <c r="K15">
        <f t="shared" si="1"/>
        <v>0.25</v>
      </c>
      <c r="M15">
        <v>0.41</v>
      </c>
      <c r="N15">
        <f t="shared" si="2"/>
        <v>0.41</v>
      </c>
      <c r="Q15">
        <v>0</v>
      </c>
    </row>
    <row r="16" spans="1:18" x14ac:dyDescent="0.3">
      <c r="A16">
        <v>97</v>
      </c>
      <c r="D16">
        <v>0.83</v>
      </c>
      <c r="E16">
        <f t="shared" si="0"/>
        <v>0.27666666666666667</v>
      </c>
      <c r="J16" t="s">
        <v>26</v>
      </c>
      <c r="K16">
        <f t="shared" si="1"/>
        <v>0</v>
      </c>
      <c r="M16">
        <v>0.46</v>
      </c>
      <c r="N16">
        <f t="shared" si="2"/>
        <v>0.46</v>
      </c>
    </row>
    <row r="17" spans="1:17" x14ac:dyDescent="0.3">
      <c r="A17">
        <v>103</v>
      </c>
      <c r="B17">
        <v>0.84</v>
      </c>
      <c r="D17">
        <v>0.86</v>
      </c>
      <c r="E17">
        <f t="shared" si="0"/>
        <v>0.62</v>
      </c>
      <c r="J17" t="s">
        <v>26</v>
      </c>
      <c r="K17">
        <f t="shared" si="1"/>
        <v>0</v>
      </c>
      <c r="M17">
        <v>0.41</v>
      </c>
      <c r="N17">
        <f t="shared" si="2"/>
        <v>0.41</v>
      </c>
      <c r="Q17">
        <v>0</v>
      </c>
    </row>
    <row r="18" spans="1:17" x14ac:dyDescent="0.3">
      <c r="A18">
        <v>105</v>
      </c>
      <c r="B18">
        <v>0.24</v>
      </c>
      <c r="D18">
        <v>0.73</v>
      </c>
      <c r="E18">
        <f t="shared" si="0"/>
        <v>0.46333333333333337</v>
      </c>
      <c r="H18" t="s">
        <v>9</v>
      </c>
      <c r="J18" t="s">
        <v>26</v>
      </c>
      <c r="K18">
        <f t="shared" si="1"/>
        <v>0.50025000000000008</v>
      </c>
      <c r="M18">
        <v>0.4</v>
      </c>
      <c r="N18">
        <f t="shared" si="2"/>
        <v>0.4</v>
      </c>
      <c r="Q18">
        <v>0</v>
      </c>
    </row>
    <row r="19" spans="1:17" x14ac:dyDescent="0.3">
      <c r="A19">
        <v>107</v>
      </c>
      <c r="B19">
        <v>1.41</v>
      </c>
      <c r="C19">
        <v>0.51006300000000004</v>
      </c>
      <c r="D19">
        <v>0.57999999999999996</v>
      </c>
      <c r="E19">
        <f t="shared" si="0"/>
        <v>0.69668766666666671</v>
      </c>
      <c r="I19">
        <v>0.44</v>
      </c>
      <c r="J19" t="s">
        <v>26</v>
      </c>
      <c r="K19">
        <f t="shared" si="1"/>
        <v>0.22</v>
      </c>
      <c r="M19">
        <v>0.42</v>
      </c>
      <c r="N19">
        <f t="shared" si="2"/>
        <v>0.42</v>
      </c>
      <c r="Q19">
        <v>0</v>
      </c>
    </row>
    <row r="20" spans="1:17" x14ac:dyDescent="0.3">
      <c r="A20">
        <v>122</v>
      </c>
      <c r="E20">
        <f t="shared" si="0"/>
        <v>0</v>
      </c>
      <c r="J20" t="s">
        <v>26</v>
      </c>
      <c r="K20">
        <f>(IF(J20="NA", AVERAGE(IF(H20="High", 1, IF(H20="Medium", 0.667, IF(H20="Low", 0.333, 0))),I20), (J20+1)/2)+I20+IF(H20="High", 1, IF(H20="Medium", 0.667, IF(H20="Low", 0.333, 0)))+IF(G20="Yes", 1, AVERAGE(IF(J20="NA", AVERAGE(IF(H20="High", 1, IF(H20="Medium", 0.667, IF(H20="Low", 0.333, 0))),I20), (J20+1)/2),I20,IF(H20="High", 1, IF(H20="Medium", 0.667, IF(H20="Low", 0.333, 0))))))/4</f>
        <v>0</v>
      </c>
      <c r="M20">
        <v>0.48</v>
      </c>
      <c r="N20">
        <f t="shared" si="2"/>
        <v>0.48</v>
      </c>
    </row>
    <row r="21" spans="1:17" x14ac:dyDescent="0.3">
      <c r="A21">
        <v>148</v>
      </c>
      <c r="E21">
        <f t="shared" si="0"/>
        <v>0</v>
      </c>
      <c r="J21" t="s">
        <v>26</v>
      </c>
      <c r="K21">
        <f>(IF(J21="NA", AVERAGE(IF(H21="High", 1, IF(H21="Medium", 0.667, IF(H21="Low", 0.333, 0))),I21), (J21+1)/2)+I21+IF(H21="High", 1, IF(H21="Medium", 0.667, IF(H21="Low", 0.333, 0)))+IF(G21="Yes", 1, AVERAGE(IF(J21="NA", AVERAGE(IF(H21="High", 1, IF(H21="Medium", 0.667, IF(H21="Low", 0.333, 0))),I21), (J21+1)/2),I21,IF(H21="High", 1, IF(H21="Medium", 0.667, IF(H21="Low", 0.333, 0))))))/4</f>
        <v>0</v>
      </c>
      <c r="M21">
        <v>0.6</v>
      </c>
      <c r="N21">
        <f t="shared" si="2"/>
        <v>0.6</v>
      </c>
    </row>
    <row r="22" spans="1:17" x14ac:dyDescent="0.3">
      <c r="A22">
        <v>161</v>
      </c>
      <c r="B22">
        <v>0.28000000000000003</v>
      </c>
      <c r="C22">
        <v>0.54058499999999998</v>
      </c>
      <c r="D22">
        <v>0.92</v>
      </c>
      <c r="E22">
        <f t="shared" si="0"/>
        <v>0.70686166666666672</v>
      </c>
      <c r="J22" t="s">
        <v>26</v>
      </c>
      <c r="K22">
        <f t="shared" si="1"/>
        <v>0</v>
      </c>
      <c r="M22">
        <v>0.32</v>
      </c>
      <c r="N22">
        <f t="shared" si="2"/>
        <v>0.32</v>
      </c>
      <c r="Q22">
        <v>0</v>
      </c>
    </row>
    <row r="23" spans="1:17" x14ac:dyDescent="0.3">
      <c r="A23">
        <v>184</v>
      </c>
      <c r="D23">
        <v>0.91</v>
      </c>
      <c r="E23">
        <f t="shared" si="0"/>
        <v>0.30333333333333334</v>
      </c>
      <c r="I23">
        <v>0.5</v>
      </c>
      <c r="J23" t="s">
        <v>26</v>
      </c>
      <c r="K23">
        <f t="shared" si="1"/>
        <v>0.25</v>
      </c>
      <c r="M23">
        <v>0.32</v>
      </c>
      <c r="N23">
        <f t="shared" si="2"/>
        <v>0.32</v>
      </c>
    </row>
    <row r="24" spans="1:17" x14ac:dyDescent="0.3">
      <c r="A24">
        <v>201</v>
      </c>
      <c r="B24">
        <v>2.54</v>
      </c>
      <c r="C24">
        <v>0.585727</v>
      </c>
      <c r="D24">
        <v>0.81</v>
      </c>
      <c r="E24">
        <f t="shared" si="0"/>
        <v>0.79857566666666668</v>
      </c>
      <c r="J24" t="s">
        <v>26</v>
      </c>
      <c r="K24">
        <f t="shared" si="1"/>
        <v>0</v>
      </c>
      <c r="M24">
        <v>0.7</v>
      </c>
      <c r="N24">
        <f t="shared" si="2"/>
        <v>0.7</v>
      </c>
      <c r="Q24">
        <v>0</v>
      </c>
    </row>
    <row r="25" spans="1:17" x14ac:dyDescent="0.3">
      <c r="A25">
        <v>206</v>
      </c>
      <c r="B25">
        <v>0.92</v>
      </c>
      <c r="C25">
        <v>0.52343799999999996</v>
      </c>
      <c r="D25">
        <v>0.84</v>
      </c>
      <c r="E25">
        <f t="shared" ref="E25:E40" si="3">(IF(B25&gt;0.5, 1, IF(B25&gt;0.2, 0.66, IF(B25&gt;0.1, 0.33, 0)))+C25+D25)/3</f>
        <v>0.78781266666666661</v>
      </c>
      <c r="J25" t="s">
        <v>26</v>
      </c>
      <c r="K25">
        <f t="shared" si="1"/>
        <v>0</v>
      </c>
      <c r="M25">
        <v>0.57999999999999996</v>
      </c>
      <c r="N25">
        <f t="shared" si="2"/>
        <v>0.57999999999999996</v>
      </c>
    </row>
    <row r="26" spans="1:17" x14ac:dyDescent="0.3">
      <c r="A26">
        <v>218</v>
      </c>
      <c r="B26">
        <v>0.34</v>
      </c>
      <c r="C26">
        <v>0.5</v>
      </c>
      <c r="D26">
        <v>0.88</v>
      </c>
      <c r="E26">
        <f t="shared" si="3"/>
        <v>0.68</v>
      </c>
      <c r="J26" t="s">
        <v>26</v>
      </c>
      <c r="K26">
        <f t="shared" si="1"/>
        <v>0</v>
      </c>
      <c r="M26">
        <v>7.0000000000000007E-2</v>
      </c>
      <c r="N26">
        <f t="shared" si="2"/>
        <v>7.0000000000000007E-2</v>
      </c>
    </row>
    <row r="27" spans="1:17" x14ac:dyDescent="0.3">
      <c r="A27">
        <v>221</v>
      </c>
      <c r="B27">
        <v>0.32</v>
      </c>
      <c r="C27">
        <v>0.58728800000000003</v>
      </c>
      <c r="D27">
        <v>0.89</v>
      </c>
      <c r="E27">
        <f t="shared" si="3"/>
        <v>0.71242933333333347</v>
      </c>
      <c r="J27" t="s">
        <v>26</v>
      </c>
      <c r="K27">
        <f t="shared" si="1"/>
        <v>0</v>
      </c>
      <c r="M27">
        <v>0.05</v>
      </c>
      <c r="N27">
        <f t="shared" si="2"/>
        <v>0.05</v>
      </c>
    </row>
    <row r="28" spans="1:17" x14ac:dyDescent="0.3">
      <c r="A28">
        <v>232</v>
      </c>
      <c r="D28">
        <v>0.92</v>
      </c>
      <c r="E28">
        <f t="shared" si="3"/>
        <v>0.3066666666666667</v>
      </c>
      <c r="J28" t="s">
        <v>26</v>
      </c>
      <c r="K28">
        <f t="shared" si="1"/>
        <v>0</v>
      </c>
      <c r="M28">
        <v>0.34</v>
      </c>
      <c r="N28">
        <f t="shared" si="2"/>
        <v>0.34</v>
      </c>
    </row>
    <row r="29" spans="1:17" x14ac:dyDescent="0.3">
      <c r="A29">
        <v>240</v>
      </c>
      <c r="D29">
        <v>0.89</v>
      </c>
      <c r="E29">
        <f t="shared" si="3"/>
        <v>0.29666666666666669</v>
      </c>
      <c r="J29" t="s">
        <v>26</v>
      </c>
      <c r="K29">
        <f t="shared" si="1"/>
        <v>0</v>
      </c>
      <c r="M29">
        <v>0.3</v>
      </c>
      <c r="N29">
        <f t="shared" si="2"/>
        <v>0.3</v>
      </c>
    </row>
    <row r="30" spans="1:17" x14ac:dyDescent="0.3">
      <c r="A30">
        <v>246</v>
      </c>
      <c r="B30">
        <v>0.15</v>
      </c>
      <c r="D30">
        <v>0.87</v>
      </c>
      <c r="E30">
        <f t="shared" si="3"/>
        <v>0.39999999999999997</v>
      </c>
      <c r="J30" t="s">
        <v>26</v>
      </c>
      <c r="K30">
        <f t="shared" si="1"/>
        <v>0</v>
      </c>
      <c r="M30">
        <v>0.38</v>
      </c>
      <c r="N30">
        <f t="shared" si="2"/>
        <v>0.38</v>
      </c>
    </row>
    <row r="31" spans="1:17" x14ac:dyDescent="0.3">
      <c r="A31">
        <v>248</v>
      </c>
      <c r="B31">
        <v>0.71</v>
      </c>
      <c r="D31">
        <v>0.8</v>
      </c>
      <c r="E31">
        <f t="shared" si="3"/>
        <v>0.6</v>
      </c>
      <c r="J31" t="s">
        <v>26</v>
      </c>
      <c r="K31">
        <f t="shared" si="1"/>
        <v>0</v>
      </c>
      <c r="M31">
        <v>0.35</v>
      </c>
      <c r="N31">
        <f t="shared" si="2"/>
        <v>0.35</v>
      </c>
    </row>
    <row r="32" spans="1:17" x14ac:dyDescent="0.3">
      <c r="A32">
        <v>258</v>
      </c>
      <c r="D32">
        <v>0.75</v>
      </c>
      <c r="E32">
        <f t="shared" si="3"/>
        <v>0.25</v>
      </c>
      <c r="I32">
        <v>0.41</v>
      </c>
      <c r="J32" t="s">
        <v>26</v>
      </c>
      <c r="K32">
        <f t="shared" si="1"/>
        <v>0.20499999999999999</v>
      </c>
      <c r="M32">
        <v>0.46</v>
      </c>
      <c r="N32">
        <f t="shared" si="2"/>
        <v>0.46</v>
      </c>
    </row>
    <row r="33" spans="1:15" x14ac:dyDescent="0.3">
      <c r="A33">
        <v>285</v>
      </c>
      <c r="D33">
        <v>0.7</v>
      </c>
      <c r="E33">
        <f t="shared" si="3"/>
        <v>0.23333333333333331</v>
      </c>
      <c r="J33" t="s">
        <v>26</v>
      </c>
      <c r="K33">
        <f t="shared" si="1"/>
        <v>0</v>
      </c>
      <c r="M33">
        <v>0.19</v>
      </c>
      <c r="N33">
        <f t="shared" si="2"/>
        <v>0.19</v>
      </c>
    </row>
    <row r="34" spans="1:15" x14ac:dyDescent="0.3">
      <c r="A34">
        <v>291</v>
      </c>
      <c r="B34">
        <v>1.1399999999999999</v>
      </c>
      <c r="C34">
        <v>0.60054700000000005</v>
      </c>
      <c r="D34">
        <v>0.95</v>
      </c>
      <c r="E34">
        <f t="shared" si="3"/>
        <v>0.85018233333333326</v>
      </c>
      <c r="J34" t="s">
        <v>26</v>
      </c>
      <c r="K34">
        <f t="shared" si="1"/>
        <v>0</v>
      </c>
      <c r="M34">
        <v>0.14000000000000001</v>
      </c>
      <c r="N34">
        <f t="shared" si="2"/>
        <v>0.14000000000000001</v>
      </c>
    </row>
    <row r="35" spans="1:15" x14ac:dyDescent="0.3">
      <c r="A35">
        <v>293</v>
      </c>
      <c r="B35">
        <v>0.25</v>
      </c>
      <c r="D35">
        <v>0.73</v>
      </c>
      <c r="E35">
        <f t="shared" si="3"/>
        <v>0.46333333333333337</v>
      </c>
      <c r="J35" t="s">
        <v>26</v>
      </c>
      <c r="K35">
        <f t="shared" si="1"/>
        <v>0</v>
      </c>
      <c r="M35">
        <v>0.3</v>
      </c>
      <c r="N35">
        <f t="shared" si="2"/>
        <v>0.3</v>
      </c>
    </row>
    <row r="36" spans="1:15" x14ac:dyDescent="0.3">
      <c r="A36">
        <v>300</v>
      </c>
      <c r="D36">
        <v>0.83</v>
      </c>
      <c r="E36">
        <f t="shared" si="3"/>
        <v>0.27666666666666667</v>
      </c>
      <c r="J36" t="s">
        <v>26</v>
      </c>
      <c r="K36">
        <f t="shared" si="1"/>
        <v>0</v>
      </c>
      <c r="M36">
        <v>0.53</v>
      </c>
      <c r="N36">
        <f t="shared" si="2"/>
        <v>0.53</v>
      </c>
    </row>
    <row r="37" spans="1:15" x14ac:dyDescent="0.3">
      <c r="A37">
        <v>325</v>
      </c>
      <c r="B37">
        <v>1.61</v>
      </c>
      <c r="D37">
        <v>0.64</v>
      </c>
      <c r="E37">
        <f t="shared" si="3"/>
        <v>0.54666666666666675</v>
      </c>
      <c r="J37" t="s">
        <v>26</v>
      </c>
      <c r="K37">
        <f t="shared" si="1"/>
        <v>0</v>
      </c>
      <c r="M37">
        <v>0.47</v>
      </c>
      <c r="N37">
        <f t="shared" si="2"/>
        <v>0.47</v>
      </c>
    </row>
    <row r="38" spans="1:15" x14ac:dyDescent="0.3">
      <c r="A38">
        <v>326</v>
      </c>
      <c r="B38">
        <v>0.46</v>
      </c>
      <c r="D38">
        <v>0.59</v>
      </c>
      <c r="E38">
        <f t="shared" si="3"/>
        <v>0.41666666666666669</v>
      </c>
      <c r="J38" t="s">
        <v>26</v>
      </c>
      <c r="K38">
        <f t="shared" si="1"/>
        <v>0</v>
      </c>
      <c r="M38">
        <v>0.55000000000000004</v>
      </c>
      <c r="N38">
        <f t="shared" si="2"/>
        <v>0.55000000000000004</v>
      </c>
    </row>
    <row r="39" spans="1:15" x14ac:dyDescent="0.3">
      <c r="A39">
        <v>330</v>
      </c>
      <c r="B39">
        <v>1.44</v>
      </c>
      <c r="C39">
        <v>0.57027000000000005</v>
      </c>
      <c r="D39">
        <v>0.86</v>
      </c>
      <c r="E39">
        <f t="shared" si="3"/>
        <v>0.81009000000000009</v>
      </c>
      <c r="G39" t="s">
        <v>29</v>
      </c>
      <c r="H39" t="s">
        <v>11</v>
      </c>
      <c r="I39">
        <v>0.93</v>
      </c>
      <c r="J39" t="s">
        <v>26</v>
      </c>
      <c r="K39">
        <f t="shared" si="1"/>
        <v>0.97375</v>
      </c>
      <c r="M39">
        <v>0.62</v>
      </c>
      <c r="N39">
        <f t="shared" si="2"/>
        <v>0.62</v>
      </c>
    </row>
    <row r="40" spans="1:15" x14ac:dyDescent="0.3">
      <c r="A40">
        <v>333</v>
      </c>
      <c r="B40">
        <v>0.26</v>
      </c>
      <c r="D40">
        <v>0.89</v>
      </c>
      <c r="E40">
        <f t="shared" si="3"/>
        <v>0.51666666666666672</v>
      </c>
      <c r="I40">
        <v>0.5</v>
      </c>
      <c r="J40" t="s">
        <v>26</v>
      </c>
      <c r="K40">
        <f t="shared" si="1"/>
        <v>0.25</v>
      </c>
      <c r="M40">
        <v>0.74</v>
      </c>
      <c r="N40">
        <f t="shared" si="2"/>
        <v>0.74</v>
      </c>
    </row>
    <row r="42" spans="1:15" x14ac:dyDescent="0.3">
      <c r="A42" t="s">
        <v>6</v>
      </c>
    </row>
    <row r="43" spans="1:15" x14ac:dyDescent="0.3">
      <c r="A43" t="s">
        <v>4</v>
      </c>
      <c r="C43" t="s">
        <v>13</v>
      </c>
      <c r="H43" t="s">
        <v>17</v>
      </c>
      <c r="J43" t="s">
        <v>25</v>
      </c>
      <c r="N43" t="s">
        <v>19</v>
      </c>
    </row>
    <row r="44" spans="1:15" x14ac:dyDescent="0.3">
      <c r="A44" t="s">
        <v>7</v>
      </c>
      <c r="B44" t="s">
        <v>8</v>
      </c>
      <c r="C44" t="s">
        <v>7</v>
      </c>
      <c r="D44" t="s">
        <v>10</v>
      </c>
      <c r="H44" t="s">
        <v>7</v>
      </c>
      <c r="I44" t="s">
        <v>69</v>
      </c>
      <c r="J44" t="s">
        <v>27</v>
      </c>
      <c r="K44" t="s">
        <v>28</v>
      </c>
      <c r="N44" t="s">
        <v>20</v>
      </c>
      <c r="O44" t="s">
        <v>21</v>
      </c>
    </row>
    <row r="45" spans="1:15" x14ac:dyDescent="0.3">
      <c r="A45" t="s">
        <v>9</v>
      </c>
      <c r="B45" t="s">
        <v>12</v>
      </c>
      <c r="C45" t="s">
        <v>14</v>
      </c>
      <c r="D45" t="s">
        <v>15</v>
      </c>
      <c r="H45" t="s">
        <v>11</v>
      </c>
      <c r="I45" t="s">
        <v>70</v>
      </c>
      <c r="J45" t="s">
        <v>29</v>
      </c>
      <c r="K45" t="s">
        <v>30</v>
      </c>
      <c r="N45" t="s">
        <v>7</v>
      </c>
      <c r="O45" t="s">
        <v>22</v>
      </c>
    </row>
    <row r="46" spans="1:15" x14ac:dyDescent="0.3">
      <c r="A46" t="s">
        <v>11</v>
      </c>
      <c r="B46" t="s">
        <v>10</v>
      </c>
      <c r="N46" t="s">
        <v>9</v>
      </c>
      <c r="O46" t="s">
        <v>23</v>
      </c>
    </row>
    <row r="47" spans="1:15" x14ac:dyDescent="0.3">
      <c r="N47" t="s">
        <v>11</v>
      </c>
      <c r="O47" t="s">
        <v>24</v>
      </c>
    </row>
    <row r="50" spans="1:5" x14ac:dyDescent="0.3">
      <c r="A50" t="s">
        <v>33</v>
      </c>
    </row>
    <row r="51" spans="1:5" x14ac:dyDescent="0.3">
      <c r="B51" t="s">
        <v>31</v>
      </c>
    </row>
    <row r="52" spans="1:5" x14ac:dyDescent="0.3">
      <c r="A52" t="s">
        <v>158</v>
      </c>
      <c r="B52" t="s">
        <v>32</v>
      </c>
    </row>
    <row r="53" spans="1:5" x14ac:dyDescent="0.3">
      <c r="A53">
        <v>387</v>
      </c>
      <c r="B53">
        <v>0.655806</v>
      </c>
      <c r="C53">
        <f>B53</f>
        <v>0.655806</v>
      </c>
    </row>
    <row r="55" spans="1:5" x14ac:dyDescent="0.3">
      <c r="A55" t="s">
        <v>67</v>
      </c>
    </row>
    <row r="56" spans="1:5" x14ac:dyDescent="0.3">
      <c r="B56" t="s">
        <v>34</v>
      </c>
    </row>
    <row r="57" spans="1:5" x14ac:dyDescent="0.3">
      <c r="A57" t="s">
        <v>158</v>
      </c>
      <c r="B57" t="s">
        <v>35</v>
      </c>
      <c r="C57" t="s">
        <v>66</v>
      </c>
      <c r="D57" t="s">
        <v>13</v>
      </c>
    </row>
    <row r="58" spans="1:5" x14ac:dyDescent="0.3">
      <c r="A58">
        <v>8</v>
      </c>
      <c r="C58">
        <v>8.3000000000000004E-2</v>
      </c>
      <c r="D58">
        <v>0.95</v>
      </c>
      <c r="E58">
        <f>(IF(B58="Yes", 1, AVERAGE(C58:D58)) + C58 + D58)/3</f>
        <v>0.51649999999999996</v>
      </c>
    </row>
    <row r="59" spans="1:5" x14ac:dyDescent="0.3">
      <c r="A59">
        <v>10</v>
      </c>
      <c r="C59">
        <v>6.0000000000000001E-3</v>
      </c>
      <c r="D59">
        <v>0.95</v>
      </c>
      <c r="E59">
        <f t="shared" ref="E59:E84" si="4">(IF(B59="Yes", 1, AVERAGE(C59:D59)) + C59 + D59)/3</f>
        <v>0.47799999999999998</v>
      </c>
    </row>
    <row r="60" spans="1:5" x14ac:dyDescent="0.3">
      <c r="A60">
        <v>82</v>
      </c>
      <c r="C60">
        <v>0.997</v>
      </c>
      <c r="D60">
        <v>0.95</v>
      </c>
      <c r="E60">
        <f t="shared" si="4"/>
        <v>0.97349999999999992</v>
      </c>
    </row>
    <row r="61" spans="1:5" x14ac:dyDescent="0.3">
      <c r="A61">
        <v>85</v>
      </c>
      <c r="C61">
        <v>0.996</v>
      </c>
      <c r="D61">
        <v>1</v>
      </c>
      <c r="E61">
        <f t="shared" si="4"/>
        <v>0.99799999999999989</v>
      </c>
    </row>
    <row r="62" spans="1:5" x14ac:dyDescent="0.3">
      <c r="A62">
        <v>88</v>
      </c>
      <c r="C62">
        <v>0.996</v>
      </c>
      <c r="D62">
        <v>0.95</v>
      </c>
      <c r="E62">
        <f t="shared" si="4"/>
        <v>0.97299999999999986</v>
      </c>
    </row>
    <row r="63" spans="1:5" x14ac:dyDescent="0.3">
      <c r="A63">
        <v>91</v>
      </c>
      <c r="C63">
        <v>0.997</v>
      </c>
      <c r="D63">
        <v>0.95</v>
      </c>
      <c r="E63">
        <f t="shared" si="4"/>
        <v>0.97349999999999992</v>
      </c>
    </row>
    <row r="64" spans="1:5" x14ac:dyDescent="0.3">
      <c r="A64">
        <v>115</v>
      </c>
      <c r="C64">
        <v>0.53900000000000003</v>
      </c>
      <c r="D64">
        <v>0.95</v>
      </c>
      <c r="E64">
        <f t="shared" si="4"/>
        <v>0.74450000000000005</v>
      </c>
    </row>
    <row r="65" spans="1:5" x14ac:dyDescent="0.3">
      <c r="A65">
        <v>166</v>
      </c>
      <c r="C65">
        <v>0.02</v>
      </c>
      <c r="D65">
        <v>0.95</v>
      </c>
      <c r="E65">
        <f t="shared" si="4"/>
        <v>0.48500000000000004</v>
      </c>
    </row>
    <row r="66" spans="1:5" x14ac:dyDescent="0.3">
      <c r="A66">
        <v>169</v>
      </c>
      <c r="C66">
        <v>5.5E-2</v>
      </c>
      <c r="D66">
        <v>0.95</v>
      </c>
      <c r="E66">
        <f t="shared" si="4"/>
        <v>0.50249999999999995</v>
      </c>
    </row>
    <row r="67" spans="1:5" x14ac:dyDescent="0.3">
      <c r="A67">
        <v>200</v>
      </c>
      <c r="C67">
        <v>0.63500000000000001</v>
      </c>
      <c r="D67">
        <v>0.95</v>
      </c>
      <c r="E67">
        <f t="shared" si="4"/>
        <v>0.79249999999999998</v>
      </c>
    </row>
    <row r="68" spans="1:5" x14ac:dyDescent="0.3">
      <c r="A68">
        <v>204</v>
      </c>
      <c r="C68">
        <v>0.997</v>
      </c>
      <c r="D68">
        <v>1</v>
      </c>
      <c r="E68">
        <f t="shared" si="4"/>
        <v>0.99849999999999994</v>
      </c>
    </row>
    <row r="69" spans="1:5" x14ac:dyDescent="0.3">
      <c r="A69">
        <v>205</v>
      </c>
      <c r="C69">
        <v>0.98499999999999999</v>
      </c>
      <c r="D69">
        <v>0.95</v>
      </c>
      <c r="E69">
        <f t="shared" si="4"/>
        <v>0.96749999999999992</v>
      </c>
    </row>
    <row r="70" spans="1:5" x14ac:dyDescent="0.3">
      <c r="A70">
        <v>239</v>
      </c>
      <c r="C70">
        <v>0.68300000000000005</v>
      </c>
      <c r="D70">
        <v>0.85</v>
      </c>
      <c r="E70">
        <f t="shared" si="4"/>
        <v>0.76650000000000007</v>
      </c>
    </row>
    <row r="71" spans="1:5" x14ac:dyDescent="0.3">
      <c r="A71">
        <v>271</v>
      </c>
      <c r="C71">
        <v>2.1999999999999999E-2</v>
      </c>
      <c r="D71">
        <v>0.95</v>
      </c>
      <c r="E71">
        <f t="shared" si="4"/>
        <v>0.48599999999999999</v>
      </c>
    </row>
    <row r="72" spans="1:5" x14ac:dyDescent="0.3">
      <c r="A72">
        <v>272</v>
      </c>
      <c r="C72">
        <v>2.3E-2</v>
      </c>
      <c r="D72">
        <v>1</v>
      </c>
      <c r="E72">
        <f t="shared" si="4"/>
        <v>0.51149999999999995</v>
      </c>
    </row>
    <row r="73" spans="1:5" x14ac:dyDescent="0.3">
      <c r="A73">
        <v>273</v>
      </c>
      <c r="C73">
        <v>0.41899999999999998</v>
      </c>
      <c r="D73">
        <v>1</v>
      </c>
      <c r="E73">
        <f t="shared" si="4"/>
        <v>0.70949999999999991</v>
      </c>
    </row>
    <row r="74" spans="1:5" x14ac:dyDescent="0.3">
      <c r="A74">
        <v>352</v>
      </c>
      <c r="C74">
        <v>7.4999999999999997E-2</v>
      </c>
      <c r="D74">
        <v>1</v>
      </c>
      <c r="E74">
        <f t="shared" si="4"/>
        <v>0.53749999999999998</v>
      </c>
    </row>
    <row r="75" spans="1:5" x14ac:dyDescent="0.3">
      <c r="A75">
        <v>353</v>
      </c>
      <c r="C75">
        <v>0.32100000000000001</v>
      </c>
      <c r="D75">
        <v>0.95</v>
      </c>
      <c r="E75">
        <f t="shared" si="4"/>
        <v>0.63549999999999995</v>
      </c>
    </row>
    <row r="76" spans="1:5" x14ac:dyDescent="0.3">
      <c r="A76">
        <v>359</v>
      </c>
      <c r="C76">
        <v>0.01</v>
      </c>
      <c r="D76">
        <v>0.95</v>
      </c>
      <c r="E76">
        <f t="shared" si="4"/>
        <v>0.48</v>
      </c>
    </row>
    <row r="77" spans="1:5" x14ac:dyDescent="0.3">
      <c r="A77">
        <v>360</v>
      </c>
      <c r="C77">
        <v>7.0000000000000001E-3</v>
      </c>
      <c r="D77">
        <v>0.95</v>
      </c>
      <c r="E77">
        <f t="shared" si="4"/>
        <v>0.47849999999999998</v>
      </c>
    </row>
    <row r="78" spans="1:5" x14ac:dyDescent="0.3">
      <c r="A78">
        <v>366</v>
      </c>
      <c r="C78">
        <v>8.0000000000000002E-3</v>
      </c>
      <c r="D78">
        <v>0.9</v>
      </c>
      <c r="E78">
        <f t="shared" si="4"/>
        <v>0.45400000000000001</v>
      </c>
    </row>
    <row r="79" spans="1:5" x14ac:dyDescent="0.3">
      <c r="A79">
        <v>373</v>
      </c>
      <c r="C79">
        <v>0.70199999999999996</v>
      </c>
      <c r="D79">
        <v>0.95</v>
      </c>
      <c r="E79">
        <f t="shared" si="4"/>
        <v>0.82599999999999996</v>
      </c>
    </row>
    <row r="80" spans="1:5" x14ac:dyDescent="0.3">
      <c r="A80">
        <v>376</v>
      </c>
      <c r="C80">
        <v>0.90100000000000002</v>
      </c>
      <c r="D80">
        <v>1</v>
      </c>
      <c r="E80">
        <f t="shared" si="4"/>
        <v>0.95050000000000001</v>
      </c>
    </row>
    <row r="81" spans="1:5" x14ac:dyDescent="0.3">
      <c r="A81">
        <v>387</v>
      </c>
      <c r="C81">
        <v>8.5999999999999993E-2</v>
      </c>
      <c r="D81">
        <v>0.9</v>
      </c>
      <c r="E81">
        <f t="shared" si="4"/>
        <v>0.49300000000000005</v>
      </c>
    </row>
    <row r="82" spans="1:5" x14ac:dyDescent="0.3">
      <c r="A82">
        <v>394</v>
      </c>
      <c r="C82">
        <v>0.70199999999999996</v>
      </c>
      <c r="D82">
        <v>0.9</v>
      </c>
      <c r="E82">
        <f t="shared" si="4"/>
        <v>0.80100000000000005</v>
      </c>
    </row>
    <row r="83" spans="1:5" x14ac:dyDescent="0.3">
      <c r="A83">
        <v>396</v>
      </c>
      <c r="C83">
        <v>6.3E-2</v>
      </c>
      <c r="D83">
        <v>0.9</v>
      </c>
      <c r="E83">
        <f t="shared" si="4"/>
        <v>0.48150000000000004</v>
      </c>
    </row>
    <row r="84" spans="1:5" x14ac:dyDescent="0.3">
      <c r="A84">
        <v>408</v>
      </c>
      <c r="C84">
        <v>0.15</v>
      </c>
      <c r="E84">
        <f t="shared" si="4"/>
        <v>9.9999999999999992E-2</v>
      </c>
    </row>
    <row r="86" spans="1:5" x14ac:dyDescent="0.3">
      <c r="A86" t="s">
        <v>68</v>
      </c>
    </row>
    <row r="87" spans="1:5" x14ac:dyDescent="0.3">
      <c r="B87" t="s">
        <v>34</v>
      </c>
    </row>
    <row r="88" spans="1:5" x14ac:dyDescent="0.3">
      <c r="A88" t="s">
        <v>158</v>
      </c>
      <c r="B88" t="s">
        <v>35</v>
      </c>
      <c r="C88" t="s">
        <v>66</v>
      </c>
      <c r="D88" t="s">
        <v>13</v>
      </c>
    </row>
    <row r="89" spans="1:5" x14ac:dyDescent="0.3">
      <c r="A89">
        <v>19</v>
      </c>
      <c r="C89">
        <v>5.0000000000000001E-3</v>
      </c>
      <c r="D89">
        <v>0.55000000000000004</v>
      </c>
      <c r="E89">
        <f t="shared" ref="E89:E106" si="5">(IF(B89="Yes", 1, AVERAGE(C89:D89)) + C89 + D89)/3</f>
        <v>0.27750000000000002</v>
      </c>
    </row>
    <row r="90" spans="1:5" x14ac:dyDescent="0.3">
      <c r="A90">
        <v>67</v>
      </c>
      <c r="C90">
        <v>0.379</v>
      </c>
      <c r="D90">
        <v>1</v>
      </c>
      <c r="E90">
        <f t="shared" si="5"/>
        <v>0.68950000000000011</v>
      </c>
    </row>
    <row r="91" spans="1:5" x14ac:dyDescent="0.3">
      <c r="A91">
        <v>68</v>
      </c>
      <c r="C91">
        <v>0.84799999999999998</v>
      </c>
      <c r="D91">
        <v>0.9</v>
      </c>
      <c r="E91">
        <f t="shared" si="5"/>
        <v>0.874</v>
      </c>
    </row>
    <row r="92" spans="1:5" x14ac:dyDescent="0.3">
      <c r="A92">
        <v>99</v>
      </c>
      <c r="C92">
        <v>6.0000000000000001E-3</v>
      </c>
      <c r="D92">
        <v>0.85</v>
      </c>
      <c r="E92">
        <f t="shared" si="5"/>
        <v>0.42799999999999999</v>
      </c>
    </row>
    <row r="93" spans="1:5" x14ac:dyDescent="0.3">
      <c r="A93">
        <v>101</v>
      </c>
      <c r="C93">
        <v>0.78500000000000003</v>
      </c>
      <c r="D93">
        <v>0.85</v>
      </c>
      <c r="E93">
        <f t="shared" si="5"/>
        <v>0.8175</v>
      </c>
    </row>
    <row r="94" spans="1:5" x14ac:dyDescent="0.3">
      <c r="A94">
        <v>121</v>
      </c>
      <c r="C94">
        <v>3.6999999999999998E-2</v>
      </c>
      <c r="D94">
        <v>0.65</v>
      </c>
      <c r="E94">
        <f t="shared" si="5"/>
        <v>0.34349999999999997</v>
      </c>
    </row>
    <row r="95" spans="1:5" x14ac:dyDescent="0.3">
      <c r="A95">
        <v>123</v>
      </c>
      <c r="C95">
        <v>2.1999999999999999E-2</v>
      </c>
      <c r="D95">
        <v>0.85</v>
      </c>
      <c r="E95">
        <f t="shared" si="5"/>
        <v>0.436</v>
      </c>
    </row>
    <row r="96" spans="1:5" x14ac:dyDescent="0.3">
      <c r="A96">
        <v>129</v>
      </c>
      <c r="C96">
        <v>0.04</v>
      </c>
      <c r="D96">
        <v>0.55000000000000004</v>
      </c>
      <c r="E96">
        <f t="shared" si="5"/>
        <v>0.29499999999999998</v>
      </c>
    </row>
    <row r="97" spans="1:5" x14ac:dyDescent="0.3">
      <c r="A97">
        <v>180</v>
      </c>
      <c r="C97">
        <v>1.2999999999999999E-2</v>
      </c>
      <c r="D97">
        <v>0.7</v>
      </c>
      <c r="E97">
        <f t="shared" si="5"/>
        <v>0.35649999999999998</v>
      </c>
    </row>
    <row r="98" spans="1:5" x14ac:dyDescent="0.3">
      <c r="A98">
        <v>190</v>
      </c>
      <c r="C98">
        <v>3.6999999999999998E-2</v>
      </c>
      <c r="D98">
        <v>0.55000000000000004</v>
      </c>
      <c r="E98">
        <f t="shared" si="5"/>
        <v>0.29350000000000004</v>
      </c>
    </row>
    <row r="99" spans="1:5" x14ac:dyDescent="0.3">
      <c r="A99">
        <v>196</v>
      </c>
      <c r="C99">
        <v>9.4E-2</v>
      </c>
      <c r="D99">
        <v>0.9</v>
      </c>
      <c r="E99">
        <f t="shared" si="5"/>
        <v>0.49700000000000005</v>
      </c>
    </row>
    <row r="100" spans="1:5" x14ac:dyDescent="0.3">
      <c r="A100">
        <v>197</v>
      </c>
      <c r="C100">
        <v>0.97799999999999998</v>
      </c>
      <c r="D100">
        <v>0.9</v>
      </c>
      <c r="E100">
        <f t="shared" si="5"/>
        <v>0.93900000000000006</v>
      </c>
    </row>
    <row r="101" spans="1:5" x14ac:dyDescent="0.3">
      <c r="A101">
        <v>262</v>
      </c>
      <c r="C101">
        <v>6.9000000000000006E-2</v>
      </c>
      <c r="D101">
        <v>0.85</v>
      </c>
      <c r="E101">
        <f t="shared" si="5"/>
        <v>0.45949999999999996</v>
      </c>
    </row>
    <row r="102" spans="1:5" x14ac:dyDescent="0.3">
      <c r="A102">
        <v>264</v>
      </c>
      <c r="C102">
        <v>0.21099999999999999</v>
      </c>
      <c r="D102">
        <v>0.75</v>
      </c>
      <c r="E102">
        <f t="shared" si="5"/>
        <v>0.48049999999999998</v>
      </c>
    </row>
    <row r="103" spans="1:5" x14ac:dyDescent="0.3">
      <c r="A103">
        <v>314</v>
      </c>
      <c r="C103">
        <v>2.1000000000000001E-2</v>
      </c>
      <c r="D103">
        <v>0.5</v>
      </c>
      <c r="E103">
        <f t="shared" si="5"/>
        <v>0.26050000000000001</v>
      </c>
    </row>
    <row r="104" spans="1:5" x14ac:dyDescent="0.3">
      <c r="A104">
        <v>385</v>
      </c>
      <c r="C104">
        <v>8.5000000000000006E-2</v>
      </c>
      <c r="D104">
        <v>0.7</v>
      </c>
      <c r="E104">
        <f t="shared" si="5"/>
        <v>0.39250000000000002</v>
      </c>
    </row>
    <row r="105" spans="1:5" x14ac:dyDescent="0.3">
      <c r="A105">
        <v>389</v>
      </c>
      <c r="C105">
        <v>4.0000000000000001E-3</v>
      </c>
      <c r="D105">
        <v>0.9</v>
      </c>
      <c r="E105">
        <f t="shared" si="5"/>
        <v>0.45200000000000001</v>
      </c>
    </row>
    <row r="106" spans="1:5" x14ac:dyDescent="0.3">
      <c r="A106">
        <v>401</v>
      </c>
      <c r="C106">
        <v>0.23599999999999999</v>
      </c>
      <c r="D106">
        <v>0.7</v>
      </c>
      <c r="E106">
        <f t="shared" si="5"/>
        <v>0.46799999999999997</v>
      </c>
    </row>
    <row r="108" spans="1:5" x14ac:dyDescent="0.3">
      <c r="A108" t="s">
        <v>65</v>
      </c>
    </row>
    <row r="109" spans="1:5" x14ac:dyDescent="0.3">
      <c r="B109" t="s">
        <v>34</v>
      </c>
    </row>
    <row r="110" spans="1:5" x14ac:dyDescent="0.3">
      <c r="A110" t="s">
        <v>158</v>
      </c>
      <c r="B110" t="s">
        <v>66</v>
      </c>
    </row>
    <row r="111" spans="1:5" x14ac:dyDescent="0.3">
      <c r="A111">
        <v>9</v>
      </c>
      <c r="B111">
        <v>6.7000000000000004E-2</v>
      </c>
      <c r="C111">
        <f t="shared" ref="C111:C125" si="6">B111</f>
        <v>6.7000000000000004E-2</v>
      </c>
    </row>
    <row r="112" spans="1:5" x14ac:dyDescent="0.3">
      <c r="A112">
        <v>18</v>
      </c>
      <c r="B112">
        <v>2.3E-2</v>
      </c>
      <c r="C112">
        <f t="shared" si="6"/>
        <v>2.3E-2</v>
      </c>
    </row>
    <row r="113" spans="1:4" x14ac:dyDescent="0.3">
      <c r="A113">
        <v>147</v>
      </c>
      <c r="B113">
        <v>4.5999999999999999E-2</v>
      </c>
      <c r="C113">
        <f t="shared" si="6"/>
        <v>4.5999999999999999E-2</v>
      </c>
    </row>
    <row r="114" spans="1:4" x14ac:dyDescent="0.3">
      <c r="A114">
        <v>152</v>
      </c>
      <c r="B114">
        <v>0.19400000000000001</v>
      </c>
      <c r="C114">
        <f t="shared" si="6"/>
        <v>0.19400000000000001</v>
      </c>
    </row>
    <row r="115" spans="1:4" x14ac:dyDescent="0.3">
      <c r="A115">
        <v>185</v>
      </c>
      <c r="B115">
        <v>2.3E-2</v>
      </c>
      <c r="C115">
        <f t="shared" si="6"/>
        <v>2.3E-2</v>
      </c>
    </row>
    <row r="116" spans="1:4" x14ac:dyDescent="0.3">
      <c r="A116">
        <v>222</v>
      </c>
      <c r="B116">
        <v>1.4E-2</v>
      </c>
      <c r="C116">
        <f t="shared" si="6"/>
        <v>1.4E-2</v>
      </c>
    </row>
    <row r="117" spans="1:4" x14ac:dyDescent="0.3">
      <c r="A117">
        <v>235</v>
      </c>
      <c r="B117">
        <v>0.433</v>
      </c>
      <c r="C117">
        <f t="shared" si="6"/>
        <v>0.433</v>
      </c>
    </row>
    <row r="118" spans="1:4" x14ac:dyDescent="0.3">
      <c r="A118">
        <v>267</v>
      </c>
      <c r="B118">
        <v>0.66400000000000003</v>
      </c>
      <c r="C118">
        <f t="shared" si="6"/>
        <v>0.66400000000000003</v>
      </c>
    </row>
    <row r="119" spans="1:4" x14ac:dyDescent="0.3">
      <c r="A119">
        <v>288</v>
      </c>
      <c r="B119">
        <v>0.441</v>
      </c>
      <c r="C119">
        <f t="shared" si="6"/>
        <v>0.441</v>
      </c>
    </row>
    <row r="120" spans="1:4" x14ac:dyDescent="0.3">
      <c r="A120">
        <v>289</v>
      </c>
      <c r="B120">
        <v>0.11899999999999999</v>
      </c>
      <c r="C120">
        <f t="shared" si="6"/>
        <v>0.11899999999999999</v>
      </c>
    </row>
    <row r="121" spans="1:4" x14ac:dyDescent="0.3">
      <c r="A121">
        <v>313</v>
      </c>
      <c r="B121">
        <v>0.46600000000000003</v>
      </c>
      <c r="C121">
        <f t="shared" si="6"/>
        <v>0.46600000000000003</v>
      </c>
    </row>
    <row r="122" spans="1:4" x14ac:dyDescent="0.3">
      <c r="A122">
        <v>334</v>
      </c>
      <c r="B122">
        <v>0.97399999999999998</v>
      </c>
      <c r="C122">
        <f t="shared" si="6"/>
        <v>0.97399999999999998</v>
      </c>
    </row>
    <row r="123" spans="1:4" x14ac:dyDescent="0.3">
      <c r="A123">
        <v>338</v>
      </c>
      <c r="B123">
        <v>0.97</v>
      </c>
      <c r="C123">
        <f t="shared" si="6"/>
        <v>0.97</v>
      </c>
    </row>
    <row r="124" spans="1:4" x14ac:dyDescent="0.3">
      <c r="A124">
        <v>342</v>
      </c>
      <c r="B124">
        <v>0.55300000000000005</v>
      </c>
      <c r="C124">
        <f t="shared" si="6"/>
        <v>0.55300000000000005</v>
      </c>
    </row>
    <row r="125" spans="1:4" x14ac:dyDescent="0.3">
      <c r="A125">
        <v>346</v>
      </c>
      <c r="B125">
        <v>0.76200000000000001</v>
      </c>
      <c r="C125">
        <f t="shared" si="6"/>
        <v>0.76200000000000001</v>
      </c>
    </row>
    <row r="127" spans="1:4" x14ac:dyDescent="0.3">
      <c r="A127" t="s">
        <v>6</v>
      </c>
    </row>
    <row r="128" spans="1:4" s="2" customFormat="1" x14ac:dyDescent="0.3">
      <c r="A128" s="2" t="s">
        <v>66</v>
      </c>
      <c r="C128" t="s">
        <v>40</v>
      </c>
      <c r="D128"/>
    </row>
    <row r="129" spans="1:11" s="2" customFormat="1" x14ac:dyDescent="0.3">
      <c r="A129" s="2" t="s">
        <v>29</v>
      </c>
      <c r="B129" s="2" t="s">
        <v>10</v>
      </c>
      <c r="C129" t="s">
        <v>41</v>
      </c>
      <c r="D129" t="s">
        <v>10</v>
      </c>
    </row>
    <row r="131" spans="1:11" x14ac:dyDescent="0.3">
      <c r="A131" t="s">
        <v>36</v>
      </c>
    </row>
    <row r="132" spans="1:11" x14ac:dyDescent="0.3">
      <c r="B132" t="s">
        <v>37</v>
      </c>
    </row>
    <row r="133" spans="1:11" x14ac:dyDescent="0.3">
      <c r="A133" t="s">
        <v>158</v>
      </c>
      <c r="B133" t="s">
        <v>38</v>
      </c>
      <c r="C133" t="s">
        <v>39</v>
      </c>
    </row>
    <row r="134" spans="1:11" x14ac:dyDescent="0.3">
      <c r="A134" t="s">
        <v>20</v>
      </c>
    </row>
    <row r="136" spans="1:11" x14ac:dyDescent="0.3">
      <c r="A136" t="s">
        <v>46</v>
      </c>
    </row>
    <row r="137" spans="1:11" x14ac:dyDescent="0.3">
      <c r="B137" t="s">
        <v>44</v>
      </c>
    </row>
    <row r="138" spans="1:11" x14ac:dyDescent="0.3">
      <c r="A138" t="s">
        <v>158</v>
      </c>
      <c r="B138">
        <v>0.77</v>
      </c>
      <c r="C138" t="s">
        <v>159</v>
      </c>
    </row>
    <row r="140" spans="1:11" x14ac:dyDescent="0.3">
      <c r="A140" t="s">
        <v>43</v>
      </c>
      <c r="B140" t="s">
        <v>51</v>
      </c>
      <c r="D140" t="s">
        <v>50</v>
      </c>
      <c r="G140" t="s">
        <v>56</v>
      </c>
      <c r="I140" t="s">
        <v>60</v>
      </c>
      <c r="J140" t="s">
        <v>61</v>
      </c>
    </row>
    <row r="141" spans="1:11" x14ac:dyDescent="0.3">
      <c r="B141" t="s">
        <v>44</v>
      </c>
      <c r="C141" t="s">
        <v>47</v>
      </c>
      <c r="D141" t="s">
        <v>52</v>
      </c>
      <c r="E141" t="s">
        <v>53</v>
      </c>
      <c r="F141" t="s">
        <v>54</v>
      </c>
      <c r="G141" t="s">
        <v>57</v>
      </c>
      <c r="H141" t="s">
        <v>47</v>
      </c>
      <c r="J141" t="s">
        <v>57</v>
      </c>
      <c r="K141" t="s">
        <v>62</v>
      </c>
    </row>
    <row r="142" spans="1:11" x14ac:dyDescent="0.3">
      <c r="A142" t="s">
        <v>158</v>
      </c>
      <c r="B142">
        <v>-8.14</v>
      </c>
      <c r="C142" t="s">
        <v>20</v>
      </c>
      <c r="D142">
        <v>-0.1</v>
      </c>
      <c r="E142" t="s">
        <v>27</v>
      </c>
      <c r="F142" t="s">
        <v>27</v>
      </c>
      <c r="G142">
        <v>4.07E-2</v>
      </c>
      <c r="H142" t="s">
        <v>20</v>
      </c>
      <c r="I142">
        <v>9.7548999999999997E-2</v>
      </c>
      <c r="J142">
        <v>8.8999999999999996E-2</v>
      </c>
      <c r="K142" t="s">
        <v>20</v>
      </c>
    </row>
    <row r="144" spans="1:11" x14ac:dyDescent="0.3">
      <c r="A144" t="s">
        <v>63</v>
      </c>
    </row>
    <row r="145" spans="1:2" x14ac:dyDescent="0.3">
      <c r="A145" t="s">
        <v>158</v>
      </c>
      <c r="B145" t="s">
        <v>160</v>
      </c>
    </row>
  </sheetData>
  <conditionalFormatting sqref="E4:E40">
    <cfRule type="iconSet" priority="3">
      <iconSet>
        <cfvo type="percent" val="0"/>
        <cfvo type="num" val="0.33"/>
        <cfvo type="num" val="0.66"/>
      </iconSet>
    </cfRule>
  </conditionalFormatting>
  <conditionalFormatting sqref="N4:N40">
    <cfRule type="iconSet" priority="4">
      <iconSet>
        <cfvo type="percent" val="0"/>
        <cfvo type="num" val="0.69"/>
        <cfvo type="num" val="0.84"/>
      </iconSet>
    </cfRule>
  </conditionalFormatting>
  <conditionalFormatting sqref="K4:K40">
    <cfRule type="iconSet" priority="5">
      <iconSet>
        <cfvo type="percent" val="0"/>
        <cfvo type="num" val="0.5"/>
        <cfvo type="num" val="0.75"/>
      </iconSet>
    </cfRule>
  </conditionalFormatting>
  <conditionalFormatting sqref="E58:E84">
    <cfRule type="iconSet" priority="6">
      <iconSet>
        <cfvo type="percent" val="0"/>
        <cfvo type="num" val="0.5"/>
        <cfvo type="num" val="0.75"/>
      </iconSet>
    </cfRule>
  </conditionalFormatting>
  <conditionalFormatting sqref="C53">
    <cfRule type="iconSet" priority="67">
      <iconSet>
        <cfvo type="percent" val="0"/>
        <cfvo type="num" val="0.5"/>
        <cfvo type="num" val="0.75"/>
      </iconSet>
    </cfRule>
  </conditionalFormatting>
  <conditionalFormatting sqref="E89:E106">
    <cfRule type="iconSet" priority="68">
      <iconSet>
        <cfvo type="percent" val="0"/>
        <cfvo type="num" val="0.5"/>
        <cfvo type="num" val="0.75"/>
      </iconSet>
    </cfRule>
  </conditionalFormatting>
  <conditionalFormatting sqref="C110:C125">
    <cfRule type="iconSet" priority="69">
      <iconSet>
        <cfvo type="percent" val="0"/>
        <cfvo type="num" val="0.5"/>
        <cfvo type="num" val="0.75"/>
      </iconSet>
    </cfRule>
  </conditionalFormatting>
  <pageMargins left="0.7" right="0.7" top="0.75" bottom="0.75" header="0.3" footer="0.3"/>
  <pageSetup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0"/>
  <sheetViews>
    <sheetView workbookViewId="0">
      <selection activeCell="E25" sqref="E25"/>
    </sheetView>
  </sheetViews>
  <sheetFormatPr defaultRowHeight="14.4" x14ac:dyDescent="0.3"/>
  <cols>
    <col min="3" max="3" width="13.5546875" customWidth="1"/>
    <col min="4" max="4" width="13.109375" bestFit="1" customWidth="1"/>
    <col min="8" max="8" width="10.5546875" bestFit="1" customWidth="1"/>
  </cols>
  <sheetData>
    <row r="1" spans="1:19" x14ac:dyDescent="0.3">
      <c r="A1" t="s">
        <v>0</v>
      </c>
    </row>
    <row r="2" spans="1:19" x14ac:dyDescent="0.3">
      <c r="B2" t="s">
        <v>3</v>
      </c>
      <c r="F2" t="s">
        <v>182</v>
      </c>
      <c r="J2" t="s">
        <v>5</v>
      </c>
      <c r="O2" t="s">
        <v>18</v>
      </c>
      <c r="S2" t="s">
        <v>31</v>
      </c>
    </row>
    <row r="3" spans="1:19" x14ac:dyDescent="0.3">
      <c r="A3" t="s">
        <v>161</v>
      </c>
      <c r="B3" t="s">
        <v>4</v>
      </c>
      <c r="C3" t="s">
        <v>181</v>
      </c>
      <c r="D3" t="s">
        <v>13</v>
      </c>
      <c r="F3" t="s">
        <v>13</v>
      </c>
      <c r="H3" t="s">
        <v>35</v>
      </c>
      <c r="I3" t="s">
        <v>16</v>
      </c>
      <c r="J3" t="s">
        <v>17</v>
      </c>
      <c r="K3" t="s">
        <v>25</v>
      </c>
      <c r="N3" t="s">
        <v>19</v>
      </c>
      <c r="R3" t="s">
        <v>32</v>
      </c>
    </row>
    <row r="4" spans="1:19" x14ac:dyDescent="0.3">
      <c r="A4">
        <v>3</v>
      </c>
      <c r="B4">
        <v>17.940000000000001</v>
      </c>
      <c r="E4">
        <f t="shared" ref="E4:E31" si="0">(IF(B4&gt;0.5, 1, IF(B4&gt;0.2, 0.66, IF(B4&gt;0.1, 0.33, 0)))+C4+D4)/3</f>
        <v>0.33333333333333331</v>
      </c>
      <c r="J4">
        <v>0.43</v>
      </c>
      <c r="K4" t="s">
        <v>26</v>
      </c>
      <c r="L4">
        <f>(IF(K4="NA", AVERAGE(IF(I4="High", 1, IF(I4="Medium", 0.667, IF(I4="Low", 0.333, 0))),J4), (K4+1)/2)+J4+IF(I4="High", 1, IF(I4="Medium", 0.667, IF(I4="Low", 0.333, 0)))+IF(H4="Yes", 1, AVERAGE(IF(K4="NA", AVERAGE(IF(I4="High", 1, IF(I4="Medium", 0.667, IF(I4="Low", 0.333, 0))),J4), (K4+1)/2),J4,IF(I4="High", 1, IF(I4="Medium", 0.667, IF(I4="Low", 0.333, 0))))))/4</f>
        <v>0.215</v>
      </c>
      <c r="N4">
        <v>0.21</v>
      </c>
      <c r="O4">
        <f>N4</f>
        <v>0.21</v>
      </c>
      <c r="R4">
        <v>0</v>
      </c>
    </row>
    <row r="5" spans="1:19" x14ac:dyDescent="0.3">
      <c r="A5">
        <v>6</v>
      </c>
      <c r="B5">
        <v>3.63</v>
      </c>
      <c r="D5">
        <v>0.65</v>
      </c>
      <c r="E5">
        <f t="shared" si="0"/>
        <v>0.54999999999999993</v>
      </c>
      <c r="J5">
        <v>0.5</v>
      </c>
      <c r="K5" t="s">
        <v>26</v>
      </c>
      <c r="L5">
        <f t="shared" ref="L5:L31" si="1">(IF(K5="NA", AVERAGE(IF(I5="High", 1, IF(I5="Medium", 0.667, IF(I5="Low", 0.333, 0))),J5), (K5+1)/2)+J5+IF(I5="High", 1, IF(I5="Medium", 0.667, IF(I5="Low", 0.333, 0)))+IF(H5="Yes", 1, AVERAGE(IF(K5="NA", AVERAGE(IF(I5="High", 1, IF(I5="Medium", 0.667, IF(I5="Low", 0.333, 0))),J5), (K5+1)/2),J5,IF(I5="High", 1, IF(I5="Medium", 0.667, IF(I5="Low", 0.333, 0))))))/4</f>
        <v>0.25</v>
      </c>
      <c r="N5">
        <v>0.48</v>
      </c>
      <c r="O5">
        <f t="shared" ref="O5:O31" si="2">N5</f>
        <v>0.48</v>
      </c>
      <c r="R5">
        <v>0</v>
      </c>
    </row>
    <row r="6" spans="1:19" x14ac:dyDescent="0.3">
      <c r="A6">
        <v>7</v>
      </c>
      <c r="B6">
        <v>2.73</v>
      </c>
      <c r="D6">
        <v>0.59</v>
      </c>
      <c r="E6">
        <f t="shared" si="0"/>
        <v>0.52999999999999992</v>
      </c>
      <c r="K6" t="s">
        <v>26</v>
      </c>
      <c r="L6">
        <f t="shared" si="1"/>
        <v>0</v>
      </c>
      <c r="N6">
        <v>0.61</v>
      </c>
      <c r="O6">
        <f t="shared" si="2"/>
        <v>0.61</v>
      </c>
      <c r="R6">
        <v>0</v>
      </c>
    </row>
    <row r="7" spans="1:19" x14ac:dyDescent="0.3">
      <c r="A7">
        <v>24</v>
      </c>
      <c r="B7">
        <v>1.46</v>
      </c>
      <c r="D7">
        <v>0.64</v>
      </c>
      <c r="E7">
        <f t="shared" si="0"/>
        <v>0.54666666666666675</v>
      </c>
      <c r="K7" t="s">
        <v>26</v>
      </c>
      <c r="L7">
        <f t="shared" si="1"/>
        <v>0</v>
      </c>
      <c r="N7">
        <v>0.48</v>
      </c>
      <c r="O7">
        <f t="shared" si="2"/>
        <v>0.48</v>
      </c>
      <c r="R7">
        <v>0</v>
      </c>
    </row>
    <row r="8" spans="1:19" x14ac:dyDescent="0.3">
      <c r="A8">
        <v>25</v>
      </c>
      <c r="B8">
        <v>2.23</v>
      </c>
      <c r="D8">
        <v>0.6</v>
      </c>
      <c r="E8">
        <f t="shared" si="0"/>
        <v>0.53333333333333333</v>
      </c>
      <c r="K8" t="s">
        <v>26</v>
      </c>
      <c r="L8">
        <f t="shared" si="1"/>
        <v>0</v>
      </c>
      <c r="N8">
        <v>0.44</v>
      </c>
      <c r="O8">
        <f t="shared" si="2"/>
        <v>0.44</v>
      </c>
      <c r="R8">
        <v>0</v>
      </c>
    </row>
    <row r="9" spans="1:19" x14ac:dyDescent="0.3">
      <c r="A9">
        <v>27</v>
      </c>
      <c r="B9">
        <v>2.98</v>
      </c>
      <c r="D9">
        <v>0.83</v>
      </c>
      <c r="E9">
        <f t="shared" si="0"/>
        <v>0.61</v>
      </c>
      <c r="K9" t="s">
        <v>26</v>
      </c>
      <c r="L9">
        <f t="shared" si="1"/>
        <v>0</v>
      </c>
      <c r="N9">
        <v>0.22</v>
      </c>
      <c r="O9">
        <f t="shared" si="2"/>
        <v>0.22</v>
      </c>
      <c r="R9">
        <v>0</v>
      </c>
    </row>
    <row r="10" spans="1:19" x14ac:dyDescent="0.3">
      <c r="A10">
        <v>31</v>
      </c>
      <c r="B10">
        <v>3.5</v>
      </c>
      <c r="C10">
        <v>0.66033399999999998</v>
      </c>
      <c r="D10">
        <v>0.77</v>
      </c>
      <c r="E10">
        <f t="shared" si="0"/>
        <v>0.81011133333333341</v>
      </c>
      <c r="K10" t="s">
        <v>26</v>
      </c>
      <c r="L10">
        <f t="shared" si="1"/>
        <v>0</v>
      </c>
      <c r="N10">
        <v>0.49</v>
      </c>
      <c r="O10">
        <f t="shared" si="2"/>
        <v>0.49</v>
      </c>
      <c r="R10">
        <v>0</v>
      </c>
    </row>
    <row r="11" spans="1:19" x14ac:dyDescent="0.3">
      <c r="A11">
        <v>32</v>
      </c>
      <c r="B11">
        <v>2.64</v>
      </c>
      <c r="D11">
        <v>0.56000000000000005</v>
      </c>
      <c r="E11">
        <f t="shared" si="0"/>
        <v>0.52</v>
      </c>
      <c r="J11">
        <v>0.48</v>
      </c>
      <c r="K11" t="s">
        <v>26</v>
      </c>
      <c r="L11">
        <f t="shared" si="1"/>
        <v>0.24</v>
      </c>
      <c r="N11">
        <v>0.5</v>
      </c>
      <c r="O11">
        <f t="shared" si="2"/>
        <v>0.5</v>
      </c>
      <c r="R11">
        <v>0</v>
      </c>
    </row>
    <row r="12" spans="1:19" x14ac:dyDescent="0.3">
      <c r="A12">
        <v>35</v>
      </c>
      <c r="B12">
        <v>1.47</v>
      </c>
      <c r="D12">
        <v>0.73</v>
      </c>
      <c r="E12">
        <f t="shared" si="0"/>
        <v>0.57666666666666666</v>
      </c>
      <c r="K12" t="s">
        <v>26</v>
      </c>
      <c r="L12">
        <f t="shared" si="1"/>
        <v>0</v>
      </c>
      <c r="N12">
        <v>0.59</v>
      </c>
      <c r="O12">
        <f t="shared" si="2"/>
        <v>0.59</v>
      </c>
      <c r="R12">
        <v>0</v>
      </c>
    </row>
    <row r="13" spans="1:19" x14ac:dyDescent="0.3">
      <c r="A13">
        <v>52</v>
      </c>
      <c r="B13">
        <v>0.82</v>
      </c>
      <c r="D13">
        <v>0.65</v>
      </c>
      <c r="E13">
        <f t="shared" si="0"/>
        <v>0.54999999999999993</v>
      </c>
      <c r="K13" t="s">
        <v>26</v>
      </c>
      <c r="L13">
        <f t="shared" si="1"/>
        <v>0</v>
      </c>
      <c r="N13">
        <v>0.91</v>
      </c>
      <c r="O13">
        <f t="shared" si="2"/>
        <v>0.91</v>
      </c>
      <c r="R13">
        <v>0</v>
      </c>
    </row>
    <row r="14" spans="1:19" x14ac:dyDescent="0.3">
      <c r="A14">
        <v>58</v>
      </c>
      <c r="B14">
        <v>2.58</v>
      </c>
      <c r="C14">
        <v>0.69453200000000004</v>
      </c>
      <c r="D14">
        <v>0.69</v>
      </c>
      <c r="E14">
        <f t="shared" si="0"/>
        <v>0.79484399999999999</v>
      </c>
      <c r="K14" t="s">
        <v>26</v>
      </c>
      <c r="L14">
        <f t="shared" si="1"/>
        <v>0</v>
      </c>
      <c r="N14">
        <v>0.54</v>
      </c>
      <c r="O14">
        <f t="shared" si="2"/>
        <v>0.54</v>
      </c>
      <c r="R14">
        <v>0</v>
      </c>
    </row>
    <row r="15" spans="1:19" x14ac:dyDescent="0.3">
      <c r="A15">
        <v>63</v>
      </c>
      <c r="B15">
        <v>1.4</v>
      </c>
      <c r="D15">
        <v>0.83</v>
      </c>
      <c r="E15">
        <f t="shared" si="0"/>
        <v>0.61</v>
      </c>
      <c r="K15" t="s">
        <v>26</v>
      </c>
      <c r="L15">
        <f t="shared" si="1"/>
        <v>0</v>
      </c>
      <c r="N15">
        <v>0.38</v>
      </c>
      <c r="O15">
        <f t="shared" si="2"/>
        <v>0.38</v>
      </c>
      <c r="R15">
        <v>0</v>
      </c>
    </row>
    <row r="16" spans="1:19" x14ac:dyDescent="0.3">
      <c r="A16">
        <v>78</v>
      </c>
      <c r="E16">
        <f t="shared" si="0"/>
        <v>0</v>
      </c>
      <c r="J16">
        <v>0.31</v>
      </c>
      <c r="K16" t="s">
        <v>26</v>
      </c>
      <c r="L16">
        <f t="shared" si="1"/>
        <v>0.155</v>
      </c>
      <c r="N16">
        <v>0.13</v>
      </c>
      <c r="O16">
        <f t="shared" si="2"/>
        <v>0.13</v>
      </c>
    </row>
    <row r="17" spans="1:18" x14ac:dyDescent="0.3">
      <c r="A17">
        <v>79</v>
      </c>
      <c r="B17">
        <v>0.93</v>
      </c>
      <c r="C17">
        <v>0.53751199999999999</v>
      </c>
      <c r="D17">
        <v>0.63</v>
      </c>
      <c r="E17">
        <f t="shared" si="0"/>
        <v>0.72250399999999992</v>
      </c>
      <c r="K17" t="s">
        <v>26</v>
      </c>
      <c r="L17">
        <f t="shared" si="1"/>
        <v>0</v>
      </c>
      <c r="N17">
        <v>0.12</v>
      </c>
      <c r="O17">
        <f t="shared" si="2"/>
        <v>0.12</v>
      </c>
    </row>
    <row r="18" spans="1:18" x14ac:dyDescent="0.3">
      <c r="A18">
        <v>85</v>
      </c>
      <c r="E18">
        <f t="shared" si="0"/>
        <v>0</v>
      </c>
      <c r="I18" t="s">
        <v>11</v>
      </c>
      <c r="J18">
        <v>0.93</v>
      </c>
      <c r="K18" t="s">
        <v>26</v>
      </c>
      <c r="L18">
        <f>(IF(K18="NA", AVERAGE(IF(I18="High", 1, IF(I18="Medium", 0.667, IF(I18="Low", 0.333, 0))),J18), (K18+1)/2)+J18+IF(I18="High", 1, IF(I18="Medium", 0.667, IF(I18="Low", 0.333, 0)))+IF(H18="Yes", 1, AVERAGE(IF(K18="NA", AVERAGE(IF(I18="High", 1, IF(I18="Medium", 0.667, IF(I18="Low", 0.333, 0))),J18), (K18+1)/2),J18,IF(I18="High", 1, IF(I18="Medium", 0.667, IF(I18="Low", 0.333, 0))))))/4</f>
        <v>0.96499999999999997</v>
      </c>
      <c r="N18">
        <v>0.08</v>
      </c>
      <c r="O18">
        <f t="shared" si="2"/>
        <v>0.08</v>
      </c>
    </row>
    <row r="19" spans="1:18" x14ac:dyDescent="0.3">
      <c r="A19">
        <v>98</v>
      </c>
      <c r="B19">
        <v>0.63</v>
      </c>
      <c r="D19">
        <v>0.61</v>
      </c>
      <c r="E19">
        <f t="shared" si="0"/>
        <v>0.53666666666666663</v>
      </c>
      <c r="K19" t="s">
        <v>26</v>
      </c>
      <c r="L19">
        <f t="shared" si="1"/>
        <v>0</v>
      </c>
      <c r="N19">
        <v>0.49</v>
      </c>
      <c r="O19">
        <f t="shared" si="2"/>
        <v>0.49</v>
      </c>
      <c r="R19">
        <v>0</v>
      </c>
    </row>
    <row r="20" spans="1:18" x14ac:dyDescent="0.3">
      <c r="A20">
        <v>103</v>
      </c>
      <c r="E20">
        <f t="shared" si="0"/>
        <v>0</v>
      </c>
      <c r="K20" t="s">
        <v>26</v>
      </c>
      <c r="L20">
        <f>(IF(K20="NA", AVERAGE(IF(I20="High", 1, IF(I20="Medium", 0.667, IF(I20="Low", 0.333, 0))),J20), (K20+1)/2)+J20+IF(I20="High", 1, IF(I20="Medium", 0.667, IF(I20="Low", 0.333, 0)))+IF(H20="Yes", 1, AVERAGE(IF(K20="NA", AVERAGE(IF(I20="High", 1, IF(I20="Medium", 0.667, IF(I20="Low", 0.333, 0))),J20), (K20+1)/2),J20,IF(I20="High", 1, IF(I20="Medium", 0.667, IF(I20="Low", 0.333, 0))))))/4</f>
        <v>0</v>
      </c>
      <c r="N20">
        <v>0.47</v>
      </c>
      <c r="O20">
        <f t="shared" si="2"/>
        <v>0.47</v>
      </c>
    </row>
    <row r="21" spans="1:18" x14ac:dyDescent="0.3">
      <c r="A21">
        <v>125</v>
      </c>
      <c r="B21">
        <v>0.86</v>
      </c>
      <c r="D21">
        <v>0.6</v>
      </c>
      <c r="E21">
        <f t="shared" si="0"/>
        <v>0.53333333333333333</v>
      </c>
      <c r="J21">
        <v>0.33</v>
      </c>
      <c r="K21" t="s">
        <v>26</v>
      </c>
      <c r="L21">
        <f t="shared" si="1"/>
        <v>0.16500000000000001</v>
      </c>
      <c r="N21">
        <v>0.56999999999999995</v>
      </c>
      <c r="O21">
        <f t="shared" si="2"/>
        <v>0.56999999999999995</v>
      </c>
      <c r="R21">
        <v>0</v>
      </c>
    </row>
    <row r="22" spans="1:18" x14ac:dyDescent="0.3">
      <c r="A22">
        <v>141</v>
      </c>
      <c r="B22">
        <v>1.29</v>
      </c>
      <c r="D22">
        <v>0.72</v>
      </c>
      <c r="E22">
        <f t="shared" si="0"/>
        <v>0.57333333333333336</v>
      </c>
      <c r="K22" t="s">
        <v>26</v>
      </c>
      <c r="L22">
        <f t="shared" si="1"/>
        <v>0</v>
      </c>
      <c r="N22">
        <v>0.36</v>
      </c>
      <c r="O22">
        <f t="shared" si="2"/>
        <v>0.36</v>
      </c>
      <c r="R22">
        <v>0</v>
      </c>
    </row>
    <row r="23" spans="1:18" x14ac:dyDescent="0.3">
      <c r="A23">
        <v>194</v>
      </c>
      <c r="B23">
        <v>0.43</v>
      </c>
      <c r="D23">
        <v>0.92</v>
      </c>
      <c r="E23">
        <f t="shared" si="0"/>
        <v>0.52666666666666673</v>
      </c>
      <c r="K23" t="s">
        <v>26</v>
      </c>
      <c r="L23">
        <f t="shared" si="1"/>
        <v>0</v>
      </c>
      <c r="N23">
        <v>0.23</v>
      </c>
      <c r="O23">
        <f t="shared" si="2"/>
        <v>0.23</v>
      </c>
    </row>
    <row r="24" spans="1:18" x14ac:dyDescent="0.3">
      <c r="A24">
        <v>197</v>
      </c>
      <c r="B24">
        <v>1.78</v>
      </c>
      <c r="C24">
        <v>0.56467400000000001</v>
      </c>
      <c r="D24">
        <v>0.95</v>
      </c>
      <c r="E24">
        <f t="shared" si="0"/>
        <v>0.83822466666666673</v>
      </c>
      <c r="F24" t="s">
        <v>29</v>
      </c>
      <c r="K24" t="s">
        <v>26</v>
      </c>
      <c r="L24">
        <f t="shared" si="1"/>
        <v>0</v>
      </c>
      <c r="N24">
        <v>0.09</v>
      </c>
      <c r="O24">
        <f t="shared" si="2"/>
        <v>0.09</v>
      </c>
    </row>
    <row r="25" spans="1:18" x14ac:dyDescent="0.3">
      <c r="A25">
        <v>203</v>
      </c>
      <c r="B25">
        <v>2.06</v>
      </c>
      <c r="C25">
        <v>0.55394100000000002</v>
      </c>
      <c r="D25">
        <v>0.59</v>
      </c>
      <c r="E25">
        <f t="shared" si="0"/>
        <v>0.71464699999999992</v>
      </c>
      <c r="K25" t="s">
        <v>26</v>
      </c>
      <c r="L25">
        <f t="shared" si="1"/>
        <v>0</v>
      </c>
      <c r="N25">
        <v>0.24</v>
      </c>
      <c r="O25">
        <f t="shared" si="2"/>
        <v>0.24</v>
      </c>
      <c r="R25">
        <v>0</v>
      </c>
    </row>
    <row r="26" spans="1:18" x14ac:dyDescent="0.3">
      <c r="A26">
        <v>224</v>
      </c>
      <c r="B26">
        <v>1.72</v>
      </c>
      <c r="D26">
        <v>0.82</v>
      </c>
      <c r="E26">
        <f t="shared" si="0"/>
        <v>0.60666666666666658</v>
      </c>
      <c r="K26" t="s">
        <v>26</v>
      </c>
      <c r="L26">
        <f t="shared" si="1"/>
        <v>0</v>
      </c>
      <c r="N26">
        <v>0.35</v>
      </c>
      <c r="O26">
        <f t="shared" si="2"/>
        <v>0.35</v>
      </c>
    </row>
    <row r="27" spans="1:18" x14ac:dyDescent="0.3">
      <c r="A27">
        <v>227</v>
      </c>
      <c r="B27">
        <v>1.72</v>
      </c>
      <c r="D27">
        <v>0.62</v>
      </c>
      <c r="E27">
        <f t="shared" si="0"/>
        <v>0.54</v>
      </c>
      <c r="K27" t="s">
        <v>26</v>
      </c>
      <c r="L27">
        <f t="shared" si="1"/>
        <v>0</v>
      </c>
      <c r="N27">
        <v>0.28999999999999998</v>
      </c>
      <c r="O27">
        <f t="shared" si="2"/>
        <v>0.28999999999999998</v>
      </c>
      <c r="R27">
        <v>0</v>
      </c>
    </row>
    <row r="28" spans="1:18" x14ac:dyDescent="0.3">
      <c r="A28">
        <v>228</v>
      </c>
      <c r="B28">
        <v>0.47</v>
      </c>
      <c r="D28">
        <v>0.66</v>
      </c>
      <c r="E28">
        <f t="shared" si="0"/>
        <v>0.44</v>
      </c>
      <c r="K28" t="s">
        <v>26</v>
      </c>
      <c r="L28">
        <f t="shared" si="1"/>
        <v>0</v>
      </c>
      <c r="N28">
        <v>0.15</v>
      </c>
      <c r="O28">
        <f t="shared" si="2"/>
        <v>0.15</v>
      </c>
    </row>
    <row r="29" spans="1:18" x14ac:dyDescent="0.3">
      <c r="A29">
        <v>276</v>
      </c>
      <c r="B29">
        <v>0.7</v>
      </c>
      <c r="D29">
        <v>0.75</v>
      </c>
      <c r="E29">
        <f t="shared" si="0"/>
        <v>0.58333333333333337</v>
      </c>
      <c r="K29" t="s">
        <v>26</v>
      </c>
      <c r="L29">
        <f t="shared" si="1"/>
        <v>0</v>
      </c>
      <c r="N29">
        <v>0.31</v>
      </c>
      <c r="O29">
        <f t="shared" si="2"/>
        <v>0.31</v>
      </c>
    </row>
    <row r="30" spans="1:18" x14ac:dyDescent="0.3">
      <c r="A30">
        <v>299</v>
      </c>
      <c r="B30">
        <v>2.69</v>
      </c>
      <c r="D30">
        <v>0.89</v>
      </c>
      <c r="E30">
        <f t="shared" si="0"/>
        <v>0.63</v>
      </c>
      <c r="K30" t="s">
        <v>26</v>
      </c>
      <c r="L30">
        <f t="shared" si="1"/>
        <v>0</v>
      </c>
      <c r="N30">
        <v>0.48</v>
      </c>
      <c r="O30">
        <f t="shared" si="2"/>
        <v>0.48</v>
      </c>
    </row>
    <row r="31" spans="1:18" x14ac:dyDescent="0.3">
      <c r="A31">
        <v>303</v>
      </c>
      <c r="B31">
        <v>1.85</v>
      </c>
      <c r="D31">
        <v>0.71</v>
      </c>
      <c r="E31">
        <f t="shared" si="0"/>
        <v>0.56999999999999995</v>
      </c>
      <c r="K31" t="s">
        <v>26</v>
      </c>
      <c r="L31">
        <f t="shared" si="1"/>
        <v>0</v>
      </c>
      <c r="N31">
        <v>0.48</v>
      </c>
      <c r="O31">
        <f t="shared" si="2"/>
        <v>0.48</v>
      </c>
    </row>
    <row r="33" spans="1:16" x14ac:dyDescent="0.3">
      <c r="A33" t="s">
        <v>6</v>
      </c>
    </row>
    <row r="34" spans="1:16" x14ac:dyDescent="0.3">
      <c r="A34" t="s">
        <v>4</v>
      </c>
      <c r="C34" t="s">
        <v>13</v>
      </c>
      <c r="I34" t="s">
        <v>17</v>
      </c>
      <c r="K34" t="s">
        <v>25</v>
      </c>
      <c r="O34" t="s">
        <v>19</v>
      </c>
    </row>
    <row r="35" spans="1:16" x14ac:dyDescent="0.3">
      <c r="A35" t="s">
        <v>7</v>
      </c>
      <c r="B35" t="s">
        <v>8</v>
      </c>
      <c r="C35" t="s">
        <v>7</v>
      </c>
      <c r="D35" t="s">
        <v>10</v>
      </c>
      <c r="I35" t="s">
        <v>7</v>
      </c>
      <c r="J35" t="s">
        <v>69</v>
      </c>
      <c r="K35" t="s">
        <v>27</v>
      </c>
      <c r="L35" t="s">
        <v>28</v>
      </c>
      <c r="O35" t="s">
        <v>20</v>
      </c>
      <c r="P35" t="s">
        <v>21</v>
      </c>
    </row>
    <row r="36" spans="1:16" x14ac:dyDescent="0.3">
      <c r="A36" t="s">
        <v>9</v>
      </c>
      <c r="B36" t="s">
        <v>12</v>
      </c>
      <c r="C36" t="s">
        <v>14</v>
      </c>
      <c r="D36" t="s">
        <v>15</v>
      </c>
      <c r="I36" t="s">
        <v>11</v>
      </c>
      <c r="J36" t="s">
        <v>70</v>
      </c>
      <c r="K36" t="s">
        <v>29</v>
      </c>
      <c r="L36" t="s">
        <v>30</v>
      </c>
      <c r="O36" t="s">
        <v>7</v>
      </c>
      <c r="P36" t="s">
        <v>22</v>
      </c>
    </row>
    <row r="37" spans="1:16" x14ac:dyDescent="0.3">
      <c r="A37" t="s">
        <v>11</v>
      </c>
      <c r="B37" t="s">
        <v>10</v>
      </c>
      <c r="O37" t="s">
        <v>9</v>
      </c>
      <c r="P37" t="s">
        <v>23</v>
      </c>
    </row>
    <row r="38" spans="1:16" x14ac:dyDescent="0.3">
      <c r="O38" t="s">
        <v>11</v>
      </c>
      <c r="P38" t="s">
        <v>24</v>
      </c>
    </row>
    <row r="41" spans="1:16" x14ac:dyDescent="0.3">
      <c r="A41" t="s">
        <v>33</v>
      </c>
    </row>
    <row r="42" spans="1:16" x14ac:dyDescent="0.3">
      <c r="B42" t="s">
        <v>31</v>
      </c>
    </row>
    <row r="43" spans="1:16" x14ac:dyDescent="0.3">
      <c r="A43" t="s">
        <v>161</v>
      </c>
      <c r="B43" t="s">
        <v>32</v>
      </c>
    </row>
    <row r="44" spans="1:16" x14ac:dyDescent="0.3">
      <c r="A44">
        <v>181</v>
      </c>
      <c r="B44">
        <v>0.50611700000000004</v>
      </c>
      <c r="C44">
        <f>B44</f>
        <v>0.50611700000000004</v>
      </c>
    </row>
    <row r="46" spans="1:16" x14ac:dyDescent="0.3">
      <c r="A46" t="s">
        <v>67</v>
      </c>
    </row>
    <row r="47" spans="1:16" x14ac:dyDescent="0.3">
      <c r="B47" t="s">
        <v>34</v>
      </c>
    </row>
    <row r="48" spans="1:16" x14ac:dyDescent="0.3">
      <c r="A48" t="s">
        <v>161</v>
      </c>
      <c r="B48" t="s">
        <v>35</v>
      </c>
      <c r="C48" t="s">
        <v>66</v>
      </c>
      <c r="D48" t="s">
        <v>13</v>
      </c>
    </row>
    <row r="49" spans="1:5" x14ac:dyDescent="0.3">
      <c r="A49">
        <v>26</v>
      </c>
      <c r="C49">
        <v>0.96399999999999997</v>
      </c>
      <c r="D49">
        <v>0.95</v>
      </c>
      <c r="E49">
        <f>(IF(B49="Yes", 1, AVERAGE(C49:D49)) + C49 + D49)/3</f>
        <v>0.95699999999999985</v>
      </c>
    </row>
    <row r="50" spans="1:5" x14ac:dyDescent="0.3">
      <c r="A50">
        <v>54</v>
      </c>
      <c r="C50">
        <v>0.98299999999999998</v>
      </c>
      <c r="D50">
        <v>0.95</v>
      </c>
      <c r="E50">
        <f t="shared" ref="E50:E68" si="3">(IF(B50="Yes", 1, AVERAGE(C50:D50)) + C50 + D50)/3</f>
        <v>0.96649999999999991</v>
      </c>
    </row>
    <row r="51" spans="1:5" x14ac:dyDescent="0.3">
      <c r="A51">
        <v>56</v>
      </c>
      <c r="C51">
        <v>0.97599999999999998</v>
      </c>
      <c r="D51">
        <v>1</v>
      </c>
      <c r="E51">
        <f t="shared" si="3"/>
        <v>0.98799999999999999</v>
      </c>
    </row>
    <row r="52" spans="1:5" x14ac:dyDescent="0.3">
      <c r="A52">
        <v>66</v>
      </c>
      <c r="C52">
        <v>2.1000000000000001E-2</v>
      </c>
      <c r="D52">
        <v>0.9</v>
      </c>
      <c r="E52">
        <f t="shared" si="3"/>
        <v>0.46049999999999996</v>
      </c>
    </row>
    <row r="53" spans="1:5" x14ac:dyDescent="0.3">
      <c r="A53">
        <v>100</v>
      </c>
      <c r="C53">
        <v>1.9E-2</v>
      </c>
      <c r="D53">
        <v>0.85</v>
      </c>
      <c r="E53">
        <f t="shared" si="3"/>
        <v>0.43450000000000005</v>
      </c>
    </row>
    <row r="54" spans="1:5" x14ac:dyDescent="0.3">
      <c r="A54">
        <v>115</v>
      </c>
      <c r="C54">
        <v>1.2E-2</v>
      </c>
      <c r="D54">
        <v>0.8</v>
      </c>
      <c r="E54">
        <f t="shared" si="3"/>
        <v>0.40599999999999997</v>
      </c>
    </row>
    <row r="55" spans="1:5" x14ac:dyDescent="0.3">
      <c r="A55">
        <v>120</v>
      </c>
      <c r="C55">
        <v>6.7000000000000004E-2</v>
      </c>
      <c r="D55">
        <v>0.95</v>
      </c>
      <c r="E55">
        <f t="shared" si="3"/>
        <v>0.50849999999999995</v>
      </c>
    </row>
    <row r="56" spans="1:5" x14ac:dyDescent="0.3">
      <c r="A56">
        <v>123</v>
      </c>
      <c r="C56">
        <v>0.995</v>
      </c>
      <c r="D56">
        <v>0.95</v>
      </c>
      <c r="E56">
        <f t="shared" si="3"/>
        <v>0.97249999999999981</v>
      </c>
    </row>
    <row r="57" spans="1:5" x14ac:dyDescent="0.3">
      <c r="A57">
        <v>129</v>
      </c>
      <c r="C57">
        <v>0.44600000000000001</v>
      </c>
      <c r="D57">
        <v>0.9</v>
      </c>
      <c r="E57">
        <f t="shared" si="3"/>
        <v>0.67300000000000004</v>
      </c>
    </row>
    <row r="58" spans="1:5" x14ac:dyDescent="0.3">
      <c r="A58">
        <v>135</v>
      </c>
      <c r="C58">
        <v>5.6000000000000001E-2</v>
      </c>
      <c r="D58">
        <v>0.9</v>
      </c>
      <c r="E58">
        <f t="shared" si="3"/>
        <v>0.47800000000000004</v>
      </c>
    </row>
    <row r="59" spans="1:5" x14ac:dyDescent="0.3">
      <c r="A59">
        <v>143</v>
      </c>
      <c r="C59">
        <v>7.4999999999999997E-2</v>
      </c>
      <c r="D59">
        <v>0.85</v>
      </c>
      <c r="E59">
        <f t="shared" si="3"/>
        <v>0.46249999999999997</v>
      </c>
    </row>
    <row r="60" spans="1:5" x14ac:dyDescent="0.3">
      <c r="A60">
        <v>164</v>
      </c>
      <c r="C60">
        <v>3.0000000000000001E-3</v>
      </c>
      <c r="D60">
        <v>0.9</v>
      </c>
      <c r="E60">
        <f t="shared" si="3"/>
        <v>0.45150000000000001</v>
      </c>
    </row>
    <row r="61" spans="1:5" x14ac:dyDescent="0.3">
      <c r="A61">
        <v>201</v>
      </c>
      <c r="C61">
        <v>0.84</v>
      </c>
      <c r="D61">
        <v>0.95</v>
      </c>
      <c r="E61">
        <f t="shared" si="3"/>
        <v>0.89499999999999991</v>
      </c>
    </row>
    <row r="62" spans="1:5" x14ac:dyDescent="0.3">
      <c r="A62">
        <v>252</v>
      </c>
      <c r="C62">
        <v>0.17</v>
      </c>
      <c r="D62">
        <v>0.85</v>
      </c>
      <c r="E62">
        <f t="shared" si="3"/>
        <v>0.51</v>
      </c>
    </row>
    <row r="63" spans="1:5" x14ac:dyDescent="0.3">
      <c r="A63">
        <v>275</v>
      </c>
      <c r="C63">
        <v>2.1999999999999999E-2</v>
      </c>
      <c r="D63">
        <v>0.95</v>
      </c>
      <c r="E63">
        <f t="shared" si="3"/>
        <v>0.48599999999999999</v>
      </c>
    </row>
    <row r="64" spans="1:5" x14ac:dyDescent="0.3">
      <c r="A64">
        <v>288</v>
      </c>
      <c r="C64">
        <v>0.108</v>
      </c>
      <c r="D64">
        <v>0.8</v>
      </c>
      <c r="E64">
        <f t="shared" si="3"/>
        <v>0.45400000000000001</v>
      </c>
    </row>
    <row r="65" spans="1:5" x14ac:dyDescent="0.3">
      <c r="A65">
        <v>290</v>
      </c>
      <c r="B65" t="s">
        <v>29</v>
      </c>
      <c r="C65">
        <v>3.7999999999999999E-2</v>
      </c>
      <c r="D65">
        <v>1</v>
      </c>
      <c r="E65">
        <f t="shared" si="3"/>
        <v>0.67933333333333346</v>
      </c>
    </row>
    <row r="66" spans="1:5" x14ac:dyDescent="0.3">
      <c r="A66">
        <v>298</v>
      </c>
      <c r="C66">
        <v>0.65800000000000003</v>
      </c>
      <c r="D66">
        <v>0.95</v>
      </c>
      <c r="E66">
        <f t="shared" si="3"/>
        <v>0.80399999999999994</v>
      </c>
    </row>
    <row r="67" spans="1:5" x14ac:dyDescent="0.3">
      <c r="A67">
        <v>302</v>
      </c>
      <c r="C67">
        <v>0.126</v>
      </c>
      <c r="D67">
        <v>1</v>
      </c>
      <c r="E67">
        <f t="shared" si="3"/>
        <v>0.56300000000000006</v>
      </c>
    </row>
    <row r="68" spans="1:5" x14ac:dyDescent="0.3">
      <c r="A68">
        <v>307</v>
      </c>
      <c r="C68">
        <v>0.32200000000000001</v>
      </c>
      <c r="D68">
        <v>0.95</v>
      </c>
      <c r="E68">
        <f t="shared" si="3"/>
        <v>0.63600000000000001</v>
      </c>
    </row>
    <row r="70" spans="1:5" x14ac:dyDescent="0.3">
      <c r="A70" t="s">
        <v>68</v>
      </c>
    </row>
    <row r="71" spans="1:5" x14ac:dyDescent="0.3">
      <c r="B71" t="s">
        <v>34</v>
      </c>
    </row>
    <row r="72" spans="1:5" x14ac:dyDescent="0.3">
      <c r="A72" t="s">
        <v>161</v>
      </c>
      <c r="B72" t="s">
        <v>35</v>
      </c>
      <c r="C72" t="s">
        <v>66</v>
      </c>
      <c r="D72" t="s">
        <v>13</v>
      </c>
    </row>
    <row r="73" spans="1:5" x14ac:dyDescent="0.3">
      <c r="A73">
        <v>19</v>
      </c>
      <c r="C73">
        <v>0.49099999999999999</v>
      </c>
      <c r="D73">
        <v>0.85</v>
      </c>
      <c r="E73">
        <f t="shared" ref="E73:E83" si="4">(IF(B73="Yes", 1, AVERAGE(C73:D73)) + C73 + D73)/3</f>
        <v>0.67049999999999998</v>
      </c>
    </row>
    <row r="74" spans="1:5" x14ac:dyDescent="0.3">
      <c r="A74">
        <v>28</v>
      </c>
      <c r="C74">
        <v>3.2000000000000001E-2</v>
      </c>
      <c r="D74">
        <v>0.9</v>
      </c>
      <c r="E74">
        <f t="shared" si="4"/>
        <v>0.46600000000000003</v>
      </c>
    </row>
    <row r="75" spans="1:5" x14ac:dyDescent="0.3">
      <c r="A75">
        <v>53</v>
      </c>
      <c r="C75">
        <v>8.5000000000000006E-2</v>
      </c>
      <c r="D75">
        <v>0.75</v>
      </c>
      <c r="E75">
        <f t="shared" si="4"/>
        <v>0.41749999999999998</v>
      </c>
    </row>
    <row r="76" spans="1:5" x14ac:dyDescent="0.3">
      <c r="A76">
        <v>61</v>
      </c>
      <c r="C76">
        <v>0.23300000000000001</v>
      </c>
      <c r="D76">
        <v>0.8</v>
      </c>
      <c r="E76">
        <f t="shared" si="4"/>
        <v>0.51650000000000007</v>
      </c>
    </row>
    <row r="77" spans="1:5" x14ac:dyDescent="0.3">
      <c r="A77">
        <v>97</v>
      </c>
      <c r="C77">
        <v>0.36499999999999999</v>
      </c>
      <c r="D77">
        <v>0.65</v>
      </c>
      <c r="E77">
        <f t="shared" si="4"/>
        <v>0.50749999999999995</v>
      </c>
    </row>
    <row r="78" spans="1:5" x14ac:dyDescent="0.3">
      <c r="A78">
        <v>169</v>
      </c>
      <c r="C78">
        <v>0.04</v>
      </c>
      <c r="D78">
        <v>0.55000000000000004</v>
      </c>
      <c r="E78">
        <f t="shared" si="4"/>
        <v>0.29499999999999998</v>
      </c>
    </row>
    <row r="79" spans="1:5" x14ac:dyDescent="0.3">
      <c r="A79">
        <v>233</v>
      </c>
      <c r="C79">
        <v>0.81799999999999995</v>
      </c>
      <c r="D79">
        <v>0.7</v>
      </c>
      <c r="E79">
        <f t="shared" si="4"/>
        <v>0.75900000000000001</v>
      </c>
    </row>
    <row r="80" spans="1:5" x14ac:dyDescent="0.3">
      <c r="A80">
        <v>260</v>
      </c>
      <c r="C80">
        <v>0.61399999999999999</v>
      </c>
      <c r="D80">
        <v>0.65</v>
      </c>
      <c r="E80">
        <f t="shared" si="4"/>
        <v>0.63200000000000001</v>
      </c>
    </row>
    <row r="81" spans="1:5" x14ac:dyDescent="0.3">
      <c r="A81">
        <v>265</v>
      </c>
      <c r="C81">
        <v>2.1000000000000001E-2</v>
      </c>
      <c r="D81">
        <v>0.5</v>
      </c>
      <c r="E81">
        <f t="shared" si="4"/>
        <v>0.26050000000000001</v>
      </c>
    </row>
    <row r="82" spans="1:5" x14ac:dyDescent="0.3">
      <c r="A82">
        <v>268</v>
      </c>
      <c r="C82">
        <v>6.8000000000000005E-2</v>
      </c>
      <c r="D82">
        <v>0.55000000000000004</v>
      </c>
      <c r="E82">
        <f t="shared" si="4"/>
        <v>0.309</v>
      </c>
    </row>
    <row r="83" spans="1:5" x14ac:dyDescent="0.3">
      <c r="A83">
        <v>313</v>
      </c>
      <c r="C83">
        <v>0.16</v>
      </c>
      <c r="E83">
        <f t="shared" si="4"/>
        <v>0.10666666666666667</v>
      </c>
    </row>
    <row r="85" spans="1:5" x14ac:dyDescent="0.3">
      <c r="A85" t="s">
        <v>65</v>
      </c>
    </row>
    <row r="86" spans="1:5" x14ac:dyDescent="0.3">
      <c r="B86" t="s">
        <v>34</v>
      </c>
    </row>
    <row r="87" spans="1:5" x14ac:dyDescent="0.3">
      <c r="A87" t="s">
        <v>161</v>
      </c>
      <c r="B87" t="s">
        <v>66</v>
      </c>
    </row>
    <row r="88" spans="1:5" x14ac:dyDescent="0.3">
      <c r="A88">
        <v>45</v>
      </c>
      <c r="B88">
        <v>0.82399999999999995</v>
      </c>
      <c r="C88">
        <f t="shared" ref="C88:C99" si="5">B88</f>
        <v>0.82399999999999995</v>
      </c>
    </row>
    <row r="89" spans="1:5" x14ac:dyDescent="0.3">
      <c r="A89">
        <v>118</v>
      </c>
      <c r="B89">
        <v>0.23</v>
      </c>
      <c r="C89">
        <f t="shared" si="5"/>
        <v>0.23</v>
      </c>
    </row>
    <row r="90" spans="1:5" x14ac:dyDescent="0.3">
      <c r="A90">
        <v>128</v>
      </c>
      <c r="B90">
        <v>0.97799999999999998</v>
      </c>
      <c r="C90">
        <f t="shared" si="5"/>
        <v>0.97799999999999998</v>
      </c>
    </row>
    <row r="91" spans="1:5" x14ac:dyDescent="0.3">
      <c r="A91">
        <v>144</v>
      </c>
      <c r="B91">
        <v>0.14899999999999999</v>
      </c>
      <c r="C91">
        <f t="shared" si="5"/>
        <v>0.14899999999999999</v>
      </c>
    </row>
    <row r="92" spans="1:5" x14ac:dyDescent="0.3">
      <c r="A92">
        <v>171</v>
      </c>
      <c r="B92">
        <v>0.36399999999999999</v>
      </c>
      <c r="C92">
        <f t="shared" si="5"/>
        <v>0.36399999999999999</v>
      </c>
    </row>
    <row r="93" spans="1:5" x14ac:dyDescent="0.3">
      <c r="A93">
        <v>184</v>
      </c>
      <c r="B93">
        <v>1.4E-2</v>
      </c>
      <c r="C93">
        <f t="shared" si="5"/>
        <v>1.4E-2</v>
      </c>
    </row>
    <row r="94" spans="1:5" x14ac:dyDescent="0.3">
      <c r="A94">
        <v>257</v>
      </c>
      <c r="B94">
        <v>0.55000000000000004</v>
      </c>
      <c r="C94">
        <f t="shared" si="5"/>
        <v>0.55000000000000004</v>
      </c>
    </row>
    <row r="95" spans="1:5" x14ac:dyDescent="0.3">
      <c r="A95">
        <v>262</v>
      </c>
      <c r="B95">
        <v>0.67800000000000005</v>
      </c>
      <c r="C95">
        <f t="shared" si="5"/>
        <v>0.67800000000000005</v>
      </c>
    </row>
    <row r="96" spans="1:5" x14ac:dyDescent="0.3">
      <c r="A96">
        <v>264</v>
      </c>
      <c r="B96">
        <v>2.9000000000000001E-2</v>
      </c>
      <c r="C96">
        <f t="shared" si="5"/>
        <v>2.9000000000000001E-2</v>
      </c>
    </row>
    <row r="97" spans="1:4" x14ac:dyDescent="0.3">
      <c r="A97">
        <v>269</v>
      </c>
      <c r="B97">
        <v>0.32200000000000001</v>
      </c>
      <c r="C97">
        <f t="shared" si="5"/>
        <v>0.32200000000000001</v>
      </c>
    </row>
    <row r="98" spans="1:4" x14ac:dyDescent="0.3">
      <c r="A98">
        <v>284</v>
      </c>
      <c r="B98">
        <v>3.7999999999999999E-2</v>
      </c>
      <c r="C98">
        <f t="shared" si="5"/>
        <v>3.7999999999999999E-2</v>
      </c>
    </row>
    <row r="99" spans="1:4" x14ac:dyDescent="0.3">
      <c r="A99">
        <v>315</v>
      </c>
      <c r="B99">
        <v>3.2000000000000001E-2</v>
      </c>
      <c r="C99">
        <f t="shared" si="5"/>
        <v>3.2000000000000001E-2</v>
      </c>
    </row>
    <row r="101" spans="1:4" x14ac:dyDescent="0.3">
      <c r="A101" t="s">
        <v>6</v>
      </c>
    </row>
    <row r="102" spans="1:4" s="2" customFormat="1" x14ac:dyDescent="0.3">
      <c r="A102" s="2" t="s">
        <v>66</v>
      </c>
      <c r="C102" t="s">
        <v>40</v>
      </c>
      <c r="D102"/>
    </row>
    <row r="103" spans="1:4" s="2" customFormat="1" x14ac:dyDescent="0.3">
      <c r="A103" s="2" t="s">
        <v>29</v>
      </c>
      <c r="B103" s="2" t="s">
        <v>10</v>
      </c>
      <c r="C103" t="s">
        <v>41</v>
      </c>
      <c r="D103" t="s">
        <v>10</v>
      </c>
    </row>
    <row r="105" spans="1:4" x14ac:dyDescent="0.3">
      <c r="A105" t="s">
        <v>36</v>
      </c>
    </row>
    <row r="106" spans="1:4" x14ac:dyDescent="0.3">
      <c r="B106" t="s">
        <v>37</v>
      </c>
    </row>
    <row r="107" spans="1:4" x14ac:dyDescent="0.3">
      <c r="A107" t="s">
        <v>161</v>
      </c>
      <c r="B107" t="s">
        <v>38</v>
      </c>
      <c r="C107" t="s">
        <v>39</v>
      </c>
    </row>
    <row r="108" spans="1:4" x14ac:dyDescent="0.3">
      <c r="A108">
        <v>296</v>
      </c>
      <c r="C108" t="s">
        <v>11</v>
      </c>
    </row>
    <row r="109" spans="1:4" x14ac:dyDescent="0.3">
      <c r="A109">
        <v>310</v>
      </c>
      <c r="C109" t="s">
        <v>9</v>
      </c>
    </row>
    <row r="111" spans="1:4" x14ac:dyDescent="0.3">
      <c r="A111" t="s">
        <v>46</v>
      </c>
    </row>
    <row r="112" spans="1:4" x14ac:dyDescent="0.3">
      <c r="B112" t="s">
        <v>44</v>
      </c>
    </row>
    <row r="113" spans="1:11" x14ac:dyDescent="0.3">
      <c r="A113" t="s">
        <v>161</v>
      </c>
      <c r="B113">
        <v>0.22</v>
      </c>
      <c r="C113" t="s">
        <v>162</v>
      </c>
    </row>
    <row r="115" spans="1:11" x14ac:dyDescent="0.3">
      <c r="A115" t="s">
        <v>43</v>
      </c>
      <c r="B115" t="s">
        <v>51</v>
      </c>
      <c r="D115" t="s">
        <v>50</v>
      </c>
      <c r="G115" t="s">
        <v>56</v>
      </c>
      <c r="I115" t="s">
        <v>60</v>
      </c>
      <c r="J115" t="s">
        <v>61</v>
      </c>
    </row>
    <row r="116" spans="1:11" x14ac:dyDescent="0.3">
      <c r="B116" t="s">
        <v>44</v>
      </c>
      <c r="C116" t="s">
        <v>47</v>
      </c>
      <c r="D116" t="s">
        <v>52</v>
      </c>
      <c r="E116" t="s">
        <v>53</v>
      </c>
      <c r="F116" t="s">
        <v>54</v>
      </c>
      <c r="G116" t="s">
        <v>57</v>
      </c>
      <c r="H116" t="s">
        <v>47</v>
      </c>
      <c r="J116" t="s">
        <v>57</v>
      </c>
      <c r="K116" t="s">
        <v>62</v>
      </c>
    </row>
    <row r="117" spans="1:11" x14ac:dyDescent="0.3">
      <c r="A117" t="s">
        <v>161</v>
      </c>
      <c r="B117">
        <v>-6.25</v>
      </c>
      <c r="C117" t="s">
        <v>163</v>
      </c>
      <c r="D117">
        <v>6.6669999999999993E-2</v>
      </c>
      <c r="E117" t="s">
        <v>27</v>
      </c>
      <c r="F117" t="s">
        <v>27</v>
      </c>
      <c r="G117">
        <v>2.98E-2</v>
      </c>
      <c r="H117" t="s">
        <v>20</v>
      </c>
      <c r="I117">
        <v>9.8233000000000001E-2</v>
      </c>
      <c r="J117">
        <v>7.3999999999999996E-2</v>
      </c>
      <c r="K117" t="s">
        <v>20</v>
      </c>
    </row>
    <row r="119" spans="1:11" x14ac:dyDescent="0.3">
      <c r="A119" t="s">
        <v>63</v>
      </c>
    </row>
    <row r="120" spans="1:11" x14ac:dyDescent="0.3">
      <c r="A120" t="s">
        <v>161</v>
      </c>
      <c r="B120" t="s">
        <v>164</v>
      </c>
    </row>
  </sheetData>
  <conditionalFormatting sqref="C44">
    <cfRule type="iconSet" priority="5">
      <iconSet>
        <cfvo type="percent" val="0"/>
        <cfvo type="num" val="0.5"/>
        <cfvo type="num" val="0.75"/>
      </iconSet>
    </cfRule>
  </conditionalFormatting>
  <conditionalFormatting sqref="E4:F31">
    <cfRule type="iconSet" priority="70">
      <iconSet>
        <cfvo type="percent" val="0"/>
        <cfvo type="num" val="0.33"/>
        <cfvo type="num" val="0.66"/>
      </iconSet>
    </cfRule>
  </conditionalFormatting>
  <conditionalFormatting sqref="O4:O31">
    <cfRule type="iconSet" priority="71">
      <iconSet>
        <cfvo type="percent" val="0"/>
        <cfvo type="num" val="0.69"/>
        <cfvo type="num" val="0.84"/>
      </iconSet>
    </cfRule>
  </conditionalFormatting>
  <conditionalFormatting sqref="L4:L31">
    <cfRule type="iconSet" priority="72">
      <iconSet>
        <cfvo type="percent" val="0"/>
        <cfvo type="num" val="0.5"/>
        <cfvo type="num" val="0.75"/>
      </iconSet>
    </cfRule>
  </conditionalFormatting>
  <conditionalFormatting sqref="E49:E68">
    <cfRule type="iconSet" priority="73">
      <iconSet>
        <cfvo type="percent" val="0"/>
        <cfvo type="num" val="0.5"/>
        <cfvo type="num" val="0.75"/>
      </iconSet>
    </cfRule>
  </conditionalFormatting>
  <conditionalFormatting sqref="E73:E83">
    <cfRule type="iconSet" priority="74">
      <iconSet>
        <cfvo type="percent" val="0"/>
        <cfvo type="num" val="0.5"/>
        <cfvo type="num" val="0.75"/>
      </iconSet>
    </cfRule>
  </conditionalFormatting>
  <conditionalFormatting sqref="C87:C99">
    <cfRule type="iconSet" priority="75">
      <iconSet>
        <cfvo type="percent" val="0"/>
        <cfvo type="num" val="0.5"/>
        <cfvo type="num" val="0.75"/>
      </iconSet>
    </cfRule>
  </conditionalFormatting>
  <pageMargins left="0.7" right="0.7" top="0.75" bottom="0.75" header="0.3" footer="0.3"/>
  <pageSetup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5"/>
  <sheetViews>
    <sheetView workbookViewId="0">
      <selection activeCell="D56" sqref="D56"/>
    </sheetView>
  </sheetViews>
  <sheetFormatPr defaultRowHeight="14.4" x14ac:dyDescent="0.3"/>
  <cols>
    <col min="3" max="3" width="13.5546875" customWidth="1"/>
    <col min="4" max="4" width="13.109375" bestFit="1" customWidth="1"/>
    <col min="8" max="8" width="10.5546875" bestFit="1" customWidth="1"/>
  </cols>
  <sheetData>
    <row r="1" spans="1:18" x14ac:dyDescent="0.3">
      <c r="A1" t="s">
        <v>0</v>
      </c>
    </row>
    <row r="2" spans="1:18" x14ac:dyDescent="0.3">
      <c r="C2" t="s">
        <v>3</v>
      </c>
      <c r="I2" t="s">
        <v>5</v>
      </c>
      <c r="N2" t="s">
        <v>18</v>
      </c>
      <c r="R2" t="s">
        <v>31</v>
      </c>
    </row>
    <row r="3" spans="1:18" x14ac:dyDescent="0.3">
      <c r="A3" t="s">
        <v>165</v>
      </c>
      <c r="B3" t="s">
        <v>166</v>
      </c>
      <c r="C3" t="s">
        <v>4</v>
      </c>
      <c r="D3" t="s">
        <v>181</v>
      </c>
      <c r="E3" t="s">
        <v>13</v>
      </c>
      <c r="H3" t="s">
        <v>16</v>
      </c>
      <c r="I3" t="s">
        <v>17</v>
      </c>
      <c r="J3" t="s">
        <v>25</v>
      </c>
      <c r="M3" t="s">
        <v>19</v>
      </c>
      <c r="Q3" t="s">
        <v>32</v>
      </c>
    </row>
    <row r="4" spans="1:18" x14ac:dyDescent="0.3">
      <c r="A4">
        <v>50</v>
      </c>
      <c r="C4">
        <v>0.74</v>
      </c>
      <c r="D4">
        <v>0.52970600000000001</v>
      </c>
      <c r="E4">
        <v>0.71</v>
      </c>
      <c r="F4">
        <f>(IF(C4&gt;0.5, 1, IF(C4&gt;0.2, 0.66, IF(C4&gt;0.1, 0.33, 0)))+D4+E4)/3</f>
        <v>0.74656866666666666</v>
      </c>
      <c r="J4" t="s">
        <v>26</v>
      </c>
      <c r="K4">
        <f>(IF(J4="NA", AVERAGE(IF(H4="High", 1, IF(H4="Medium", 0.667, IF(H4="Low", 0.333, 0))),I4), (J4+1)/2)+I4+IF(H4="High", 1, IF(H4="Medium", 0.667, IF(H4="Low", 0.333, 0))))/3</f>
        <v>0</v>
      </c>
      <c r="M4">
        <v>0.43</v>
      </c>
      <c r="N4">
        <f>M4</f>
        <v>0.43</v>
      </c>
      <c r="Q4">
        <v>0</v>
      </c>
    </row>
    <row r="5" spans="1:18" x14ac:dyDescent="0.3">
      <c r="A5">
        <v>87</v>
      </c>
      <c r="C5">
        <v>1.19</v>
      </c>
      <c r="E5">
        <v>0.81</v>
      </c>
      <c r="F5">
        <f t="shared" ref="F5:F16" si="0">(IF(C5&gt;0.5, 1, IF(C5&gt;0.2, 0.66, IF(C5&gt;0.1, 0.33, 0)))+D5+E5)/3</f>
        <v>0.60333333333333339</v>
      </c>
      <c r="J5" t="s">
        <v>26</v>
      </c>
      <c r="K5">
        <f t="shared" ref="K5:K17" si="1">(IF(J5="NA", AVERAGE(IF(H5="High", 1, IF(H5="Medium", 0.667, IF(H5="Low", 0.333, 0))),I5), (J5+1)/2)+I5+IF(H5="High", 1, IF(H5="Medium", 0.667, IF(H5="Low", 0.333, 0))))/3</f>
        <v>0</v>
      </c>
      <c r="M5">
        <v>0.38</v>
      </c>
      <c r="N5">
        <f t="shared" ref="N5:N16" si="2">M5</f>
        <v>0.38</v>
      </c>
      <c r="Q5">
        <v>0</v>
      </c>
    </row>
    <row r="6" spans="1:18" x14ac:dyDescent="0.3">
      <c r="A6">
        <v>139</v>
      </c>
      <c r="E6">
        <v>0.82</v>
      </c>
      <c r="F6">
        <f t="shared" si="0"/>
        <v>0.27333333333333332</v>
      </c>
      <c r="J6" t="s">
        <v>26</v>
      </c>
      <c r="K6">
        <f t="shared" si="1"/>
        <v>0</v>
      </c>
      <c r="M6">
        <v>0.27</v>
      </c>
      <c r="N6">
        <f t="shared" si="2"/>
        <v>0.27</v>
      </c>
    </row>
    <row r="7" spans="1:18" x14ac:dyDescent="0.3">
      <c r="A7">
        <v>146</v>
      </c>
      <c r="C7">
        <v>0.61</v>
      </c>
      <c r="E7">
        <v>0.74</v>
      </c>
      <c r="F7">
        <f t="shared" si="0"/>
        <v>0.57999999999999996</v>
      </c>
      <c r="J7" t="s">
        <v>26</v>
      </c>
      <c r="K7">
        <f t="shared" si="1"/>
        <v>0</v>
      </c>
      <c r="M7">
        <v>0.53</v>
      </c>
      <c r="N7">
        <f t="shared" si="2"/>
        <v>0.53</v>
      </c>
      <c r="Q7">
        <v>0</v>
      </c>
    </row>
    <row r="8" spans="1:18" x14ac:dyDescent="0.3">
      <c r="A8">
        <v>148</v>
      </c>
      <c r="E8">
        <v>0.68</v>
      </c>
      <c r="F8">
        <f t="shared" si="0"/>
        <v>0.22666666666666668</v>
      </c>
      <c r="J8" t="s">
        <v>26</v>
      </c>
      <c r="K8">
        <f t="shared" si="1"/>
        <v>0</v>
      </c>
      <c r="M8">
        <v>0.45</v>
      </c>
      <c r="N8">
        <f t="shared" si="2"/>
        <v>0.45</v>
      </c>
    </row>
    <row r="9" spans="1:18" x14ac:dyDescent="0.3">
      <c r="A9">
        <v>171</v>
      </c>
      <c r="C9">
        <v>1.01</v>
      </c>
      <c r="D9">
        <v>0.51997300000000002</v>
      </c>
      <c r="E9">
        <v>0.92</v>
      </c>
      <c r="F9">
        <f t="shared" si="0"/>
        <v>0.81332433333333343</v>
      </c>
      <c r="J9" t="s">
        <v>26</v>
      </c>
      <c r="K9">
        <f t="shared" si="1"/>
        <v>0</v>
      </c>
      <c r="M9">
        <v>0.26</v>
      </c>
      <c r="N9">
        <f t="shared" si="2"/>
        <v>0.26</v>
      </c>
      <c r="Q9">
        <v>0</v>
      </c>
    </row>
    <row r="10" spans="1:18" x14ac:dyDescent="0.3">
      <c r="A10">
        <v>223</v>
      </c>
      <c r="B10">
        <v>52</v>
      </c>
      <c r="E10">
        <v>0.64</v>
      </c>
      <c r="F10">
        <f t="shared" si="0"/>
        <v>0.21333333333333335</v>
      </c>
      <c r="J10" t="s">
        <v>26</v>
      </c>
      <c r="K10">
        <f t="shared" si="1"/>
        <v>0</v>
      </c>
      <c r="M10">
        <v>0.57999999999999996</v>
      </c>
      <c r="N10">
        <f t="shared" si="2"/>
        <v>0.57999999999999996</v>
      </c>
    </row>
    <row r="11" spans="1:18" x14ac:dyDescent="0.3">
      <c r="A11">
        <v>253</v>
      </c>
      <c r="B11">
        <v>82</v>
      </c>
      <c r="D11">
        <v>0.54806500000000002</v>
      </c>
      <c r="E11">
        <v>0.81</v>
      </c>
      <c r="F11">
        <f t="shared" si="0"/>
        <v>0.45268833333333336</v>
      </c>
      <c r="H11" t="s">
        <v>9</v>
      </c>
      <c r="I11">
        <v>0.61</v>
      </c>
      <c r="J11" t="s">
        <v>26</v>
      </c>
      <c r="K11">
        <f t="shared" si="1"/>
        <v>0.63849999999999996</v>
      </c>
      <c r="M11">
        <v>0.37</v>
      </c>
      <c r="N11">
        <f t="shared" si="2"/>
        <v>0.37</v>
      </c>
    </row>
    <row r="12" spans="1:18" x14ac:dyDescent="0.3">
      <c r="A12">
        <v>319</v>
      </c>
      <c r="B12">
        <v>148</v>
      </c>
      <c r="C12">
        <v>1.01</v>
      </c>
      <c r="E12">
        <v>0.79</v>
      </c>
      <c r="F12">
        <f t="shared" si="0"/>
        <v>0.59666666666666668</v>
      </c>
      <c r="J12" t="s">
        <v>26</v>
      </c>
      <c r="K12">
        <f t="shared" si="1"/>
        <v>0</v>
      </c>
      <c r="M12">
        <v>0.47</v>
      </c>
      <c r="N12">
        <f t="shared" si="2"/>
        <v>0.47</v>
      </c>
      <c r="Q12">
        <v>0</v>
      </c>
    </row>
    <row r="13" spans="1:18" x14ac:dyDescent="0.3">
      <c r="A13">
        <v>338</v>
      </c>
      <c r="B13">
        <v>167</v>
      </c>
      <c r="C13">
        <v>0.19</v>
      </c>
      <c r="D13">
        <v>0.55577900000000002</v>
      </c>
      <c r="E13">
        <v>0.89</v>
      </c>
      <c r="F13">
        <f t="shared" si="0"/>
        <v>0.59192633333333333</v>
      </c>
      <c r="J13" t="s">
        <v>26</v>
      </c>
      <c r="K13">
        <f t="shared" si="1"/>
        <v>0</v>
      </c>
      <c r="M13">
        <v>0.44</v>
      </c>
      <c r="N13">
        <f t="shared" si="2"/>
        <v>0.44</v>
      </c>
      <c r="Q13">
        <v>0</v>
      </c>
    </row>
    <row r="14" spans="1:18" x14ac:dyDescent="0.3">
      <c r="A14">
        <v>371</v>
      </c>
      <c r="B14">
        <v>200</v>
      </c>
      <c r="E14">
        <v>0.79</v>
      </c>
      <c r="F14">
        <f t="shared" si="0"/>
        <v>0.26333333333333336</v>
      </c>
      <c r="J14" t="s">
        <v>26</v>
      </c>
      <c r="K14">
        <f t="shared" si="1"/>
        <v>0</v>
      </c>
      <c r="M14">
        <v>0.33</v>
      </c>
      <c r="N14">
        <f t="shared" si="2"/>
        <v>0.33</v>
      </c>
    </row>
    <row r="15" spans="1:18" x14ac:dyDescent="0.3">
      <c r="A15">
        <v>391</v>
      </c>
      <c r="B15">
        <v>220</v>
      </c>
      <c r="C15">
        <v>2.02</v>
      </c>
      <c r="E15">
        <v>0.92</v>
      </c>
      <c r="F15">
        <f t="shared" si="0"/>
        <v>0.64</v>
      </c>
      <c r="J15" t="s">
        <v>26</v>
      </c>
      <c r="K15">
        <f t="shared" si="1"/>
        <v>0</v>
      </c>
      <c r="M15">
        <v>0.35</v>
      </c>
      <c r="N15">
        <f t="shared" si="2"/>
        <v>0.35</v>
      </c>
      <c r="Q15">
        <v>0</v>
      </c>
    </row>
    <row r="16" spans="1:18" x14ac:dyDescent="0.3">
      <c r="A16">
        <v>394</v>
      </c>
      <c r="B16">
        <v>223</v>
      </c>
      <c r="C16">
        <v>1.86</v>
      </c>
      <c r="D16">
        <v>0.58766600000000002</v>
      </c>
      <c r="E16">
        <v>0.8</v>
      </c>
      <c r="F16">
        <f t="shared" si="0"/>
        <v>0.7958886666666668</v>
      </c>
      <c r="J16" t="s">
        <v>26</v>
      </c>
      <c r="K16">
        <f t="shared" si="1"/>
        <v>0</v>
      </c>
      <c r="M16">
        <v>0.32</v>
      </c>
      <c r="N16">
        <f t="shared" si="2"/>
        <v>0.32</v>
      </c>
      <c r="Q16">
        <v>0</v>
      </c>
    </row>
    <row r="17" spans="1:15" x14ac:dyDescent="0.3">
      <c r="A17">
        <v>425</v>
      </c>
      <c r="B17">
        <v>254</v>
      </c>
      <c r="C17">
        <v>0.28000000000000003</v>
      </c>
      <c r="E17">
        <v>0.64</v>
      </c>
      <c r="F17">
        <f t="shared" ref="F17:F26" si="3">(IF(C17&gt;0.5, 1, IF(C17&gt;0.2, 0.66, IF(C17&gt;0.1, 0.33, 0)))+D17+E17)/3</f>
        <v>0.43333333333333335</v>
      </c>
      <c r="I17">
        <v>0.5</v>
      </c>
      <c r="J17" t="s">
        <v>26</v>
      </c>
      <c r="K17">
        <f t="shared" si="1"/>
        <v>0.25</v>
      </c>
      <c r="M17">
        <v>0.89</v>
      </c>
      <c r="N17">
        <f t="shared" ref="N17:N26" si="4">M17</f>
        <v>0.89</v>
      </c>
    </row>
    <row r="18" spans="1:15" x14ac:dyDescent="0.3">
      <c r="A18">
        <v>430</v>
      </c>
      <c r="B18">
        <v>259</v>
      </c>
      <c r="C18">
        <v>1.52</v>
      </c>
      <c r="D18">
        <v>0.596472</v>
      </c>
      <c r="E18">
        <v>0.69</v>
      </c>
      <c r="F18">
        <f t="shared" si="3"/>
        <v>0.76215733333333324</v>
      </c>
      <c r="J18" t="s">
        <v>26</v>
      </c>
      <c r="K18">
        <f t="shared" ref="K18:K26" si="5">(IF(J18="NA", AVERAGE(IF(H18="High", 1, IF(H18="Medium", 0.667, IF(H18="Low", 0.333, 0))),I18), (J18+1)/2)+I18+IF(H18="High", 1, IF(H18="Medium", 0.667, IF(H18="Low", 0.333, 0))))/3</f>
        <v>0</v>
      </c>
      <c r="M18">
        <v>0.69</v>
      </c>
      <c r="N18">
        <f t="shared" si="4"/>
        <v>0.69</v>
      </c>
    </row>
    <row r="19" spans="1:15" x14ac:dyDescent="0.3">
      <c r="A19">
        <v>434</v>
      </c>
      <c r="B19">
        <v>263</v>
      </c>
      <c r="C19">
        <v>2.42</v>
      </c>
      <c r="D19">
        <v>0.60413399999999995</v>
      </c>
      <c r="E19">
        <v>0.92</v>
      </c>
      <c r="F19">
        <f t="shared" si="3"/>
        <v>0.84137800000000007</v>
      </c>
      <c r="J19" t="s">
        <v>26</v>
      </c>
      <c r="K19">
        <f t="shared" si="5"/>
        <v>0</v>
      </c>
      <c r="M19">
        <v>0.51</v>
      </c>
      <c r="N19">
        <f t="shared" si="4"/>
        <v>0.51</v>
      </c>
    </row>
    <row r="20" spans="1:15" x14ac:dyDescent="0.3">
      <c r="A20">
        <v>437</v>
      </c>
      <c r="B20">
        <v>266</v>
      </c>
      <c r="C20">
        <v>2.5099999999999998</v>
      </c>
      <c r="D20">
        <v>0.64419899999999997</v>
      </c>
      <c r="E20">
        <v>0.87</v>
      </c>
      <c r="F20">
        <f t="shared" si="3"/>
        <v>0.83806633333333336</v>
      </c>
      <c r="H20" t="s">
        <v>9</v>
      </c>
      <c r="J20" t="s">
        <v>26</v>
      </c>
      <c r="K20">
        <f t="shared" si="5"/>
        <v>0.44466666666666671</v>
      </c>
      <c r="M20">
        <v>0.56999999999999995</v>
      </c>
      <c r="N20">
        <f t="shared" si="4"/>
        <v>0.56999999999999995</v>
      </c>
    </row>
    <row r="21" spans="1:15" x14ac:dyDescent="0.3">
      <c r="A21">
        <v>441</v>
      </c>
      <c r="B21">
        <v>270</v>
      </c>
      <c r="C21">
        <v>2.0099999999999998</v>
      </c>
      <c r="E21">
        <v>0.83</v>
      </c>
      <c r="F21">
        <f t="shared" si="3"/>
        <v>0.61</v>
      </c>
      <c r="J21" t="s">
        <v>26</v>
      </c>
      <c r="K21">
        <f t="shared" si="5"/>
        <v>0</v>
      </c>
      <c r="M21">
        <v>0.59</v>
      </c>
      <c r="N21">
        <f t="shared" si="4"/>
        <v>0.59</v>
      </c>
    </row>
    <row r="22" spans="1:15" x14ac:dyDescent="0.3">
      <c r="A22">
        <v>446</v>
      </c>
      <c r="B22">
        <v>275</v>
      </c>
      <c r="C22">
        <v>1.68</v>
      </c>
      <c r="D22">
        <v>0.74843999999999999</v>
      </c>
      <c r="E22">
        <v>0.72</v>
      </c>
      <c r="F22">
        <f t="shared" si="3"/>
        <v>0.8228133333333334</v>
      </c>
      <c r="H22" t="s">
        <v>9</v>
      </c>
      <c r="I22">
        <v>0.79</v>
      </c>
      <c r="J22" t="s">
        <v>26</v>
      </c>
      <c r="K22">
        <f t="shared" si="5"/>
        <v>0.72850000000000004</v>
      </c>
      <c r="M22">
        <v>0.63</v>
      </c>
      <c r="N22">
        <f t="shared" si="4"/>
        <v>0.63</v>
      </c>
    </row>
    <row r="23" spans="1:15" x14ac:dyDescent="0.3">
      <c r="A23">
        <v>449</v>
      </c>
      <c r="B23">
        <v>278</v>
      </c>
      <c r="C23">
        <v>0.59</v>
      </c>
      <c r="D23">
        <v>0.51663599999999998</v>
      </c>
      <c r="E23">
        <v>0.85</v>
      </c>
      <c r="F23">
        <f t="shared" si="3"/>
        <v>0.78887866666666673</v>
      </c>
      <c r="J23" t="s">
        <v>26</v>
      </c>
      <c r="K23">
        <f t="shared" si="5"/>
        <v>0</v>
      </c>
      <c r="M23">
        <v>0.84</v>
      </c>
      <c r="N23">
        <f t="shared" si="4"/>
        <v>0.84</v>
      </c>
    </row>
    <row r="24" spans="1:15" x14ac:dyDescent="0.3">
      <c r="A24">
        <v>457</v>
      </c>
      <c r="B24">
        <v>286</v>
      </c>
      <c r="C24">
        <v>1.27</v>
      </c>
      <c r="D24">
        <v>0.64407199999999998</v>
      </c>
      <c r="E24">
        <v>0.91</v>
      </c>
      <c r="F24">
        <f t="shared" si="3"/>
        <v>0.85135733333333341</v>
      </c>
      <c r="J24" t="s">
        <v>26</v>
      </c>
      <c r="K24">
        <f t="shared" si="5"/>
        <v>0</v>
      </c>
      <c r="M24">
        <v>0.46</v>
      </c>
      <c r="N24">
        <f t="shared" si="4"/>
        <v>0.46</v>
      </c>
    </row>
    <row r="25" spans="1:15" x14ac:dyDescent="0.3">
      <c r="A25">
        <v>482</v>
      </c>
      <c r="B25">
        <v>311</v>
      </c>
      <c r="C25">
        <v>0.83</v>
      </c>
      <c r="D25">
        <v>0.5</v>
      </c>
      <c r="F25">
        <f t="shared" si="3"/>
        <v>0.5</v>
      </c>
      <c r="H25" t="s">
        <v>7</v>
      </c>
      <c r="I25">
        <v>0.82</v>
      </c>
      <c r="J25" t="s">
        <v>26</v>
      </c>
      <c r="K25">
        <f t="shared" si="5"/>
        <v>0.57650000000000001</v>
      </c>
      <c r="M25">
        <v>0.15</v>
      </c>
      <c r="N25">
        <f t="shared" si="4"/>
        <v>0.15</v>
      </c>
    </row>
    <row r="26" spans="1:15" x14ac:dyDescent="0.3">
      <c r="A26">
        <v>483</v>
      </c>
      <c r="B26">
        <v>312</v>
      </c>
      <c r="C26">
        <v>0.19</v>
      </c>
      <c r="E26">
        <v>0.55000000000000004</v>
      </c>
      <c r="F26">
        <f t="shared" si="3"/>
        <v>0.29333333333333339</v>
      </c>
      <c r="I26">
        <v>0.31</v>
      </c>
      <c r="J26" t="s">
        <v>26</v>
      </c>
      <c r="K26">
        <f t="shared" si="5"/>
        <v>0.155</v>
      </c>
      <c r="M26">
        <v>0.21</v>
      </c>
      <c r="N26">
        <f t="shared" si="4"/>
        <v>0.21</v>
      </c>
    </row>
    <row r="28" spans="1:15" x14ac:dyDescent="0.3">
      <c r="A28" t="s">
        <v>6</v>
      </c>
    </row>
    <row r="29" spans="1:15" x14ac:dyDescent="0.3">
      <c r="A29" t="s">
        <v>4</v>
      </c>
      <c r="C29" t="s">
        <v>13</v>
      </c>
      <c r="H29" t="s">
        <v>17</v>
      </c>
      <c r="J29" t="s">
        <v>25</v>
      </c>
      <c r="N29" t="s">
        <v>19</v>
      </c>
    </row>
    <row r="30" spans="1:15" x14ac:dyDescent="0.3">
      <c r="A30" t="s">
        <v>7</v>
      </c>
      <c r="B30" t="s">
        <v>8</v>
      </c>
      <c r="C30" t="s">
        <v>7</v>
      </c>
      <c r="D30" t="s">
        <v>10</v>
      </c>
      <c r="H30" t="s">
        <v>7</v>
      </c>
      <c r="I30" t="s">
        <v>69</v>
      </c>
      <c r="J30" t="s">
        <v>27</v>
      </c>
      <c r="K30" t="s">
        <v>28</v>
      </c>
      <c r="N30" t="s">
        <v>20</v>
      </c>
      <c r="O30" t="s">
        <v>21</v>
      </c>
    </row>
    <row r="31" spans="1:15" x14ac:dyDescent="0.3">
      <c r="A31" t="s">
        <v>9</v>
      </c>
      <c r="B31" t="s">
        <v>12</v>
      </c>
      <c r="C31" t="s">
        <v>14</v>
      </c>
      <c r="D31" t="s">
        <v>15</v>
      </c>
      <c r="H31" t="s">
        <v>11</v>
      </c>
      <c r="I31" t="s">
        <v>70</v>
      </c>
      <c r="J31" t="s">
        <v>29</v>
      </c>
      <c r="K31" t="s">
        <v>30</v>
      </c>
      <c r="N31" t="s">
        <v>7</v>
      </c>
      <c r="O31" t="s">
        <v>22</v>
      </c>
    </row>
    <row r="32" spans="1:15" x14ac:dyDescent="0.3">
      <c r="A32" t="s">
        <v>11</v>
      </c>
      <c r="B32" t="s">
        <v>10</v>
      </c>
      <c r="N32" t="s">
        <v>9</v>
      </c>
      <c r="O32" t="s">
        <v>23</v>
      </c>
    </row>
    <row r="33" spans="1:15" x14ac:dyDescent="0.3">
      <c r="N33" t="s">
        <v>11</v>
      </c>
      <c r="O33" t="s">
        <v>24</v>
      </c>
    </row>
    <row r="34" spans="1:15" x14ac:dyDescent="0.3">
      <c r="A34" t="s">
        <v>33</v>
      </c>
    </row>
    <row r="35" spans="1:15" x14ac:dyDescent="0.3">
      <c r="C35" t="s">
        <v>31</v>
      </c>
    </row>
    <row r="36" spans="1:15" x14ac:dyDescent="0.3">
      <c r="A36" t="s">
        <v>165</v>
      </c>
      <c r="B36" t="s">
        <v>166</v>
      </c>
      <c r="C36" t="s">
        <v>32</v>
      </c>
    </row>
    <row r="37" spans="1:15" x14ac:dyDescent="0.3">
      <c r="A37">
        <v>497</v>
      </c>
      <c r="B37">
        <v>326</v>
      </c>
      <c r="C37">
        <v>0.68677100000000002</v>
      </c>
      <c r="D37">
        <f>C37</f>
        <v>0.68677100000000002</v>
      </c>
    </row>
    <row r="38" spans="1:15" x14ac:dyDescent="0.3">
      <c r="A38">
        <v>499</v>
      </c>
      <c r="B38">
        <v>328</v>
      </c>
      <c r="C38">
        <v>0.69037099999999996</v>
      </c>
      <c r="D38">
        <f>C38</f>
        <v>0.69037099999999996</v>
      </c>
    </row>
    <row r="40" spans="1:15" x14ac:dyDescent="0.3">
      <c r="A40" t="s">
        <v>67</v>
      </c>
    </row>
    <row r="41" spans="1:15" x14ac:dyDescent="0.3">
      <c r="C41" t="s">
        <v>34</v>
      </c>
    </row>
    <row r="42" spans="1:15" x14ac:dyDescent="0.3">
      <c r="A42" t="s">
        <v>165</v>
      </c>
      <c r="B42" t="s">
        <v>166</v>
      </c>
      <c r="C42" t="s">
        <v>35</v>
      </c>
      <c r="D42" t="s">
        <v>66</v>
      </c>
      <c r="E42" t="s">
        <v>13</v>
      </c>
    </row>
    <row r="43" spans="1:15" x14ac:dyDescent="0.3">
      <c r="A43">
        <v>6</v>
      </c>
      <c r="D43">
        <v>0.434</v>
      </c>
      <c r="E43">
        <v>0.85</v>
      </c>
      <c r="F43">
        <f>(IF(C43="Yes", 1, AVERAGE(D43:E43)) + D43 + E43)/3</f>
        <v>0.64200000000000002</v>
      </c>
    </row>
    <row r="44" spans="1:15" x14ac:dyDescent="0.3">
      <c r="A44">
        <v>25</v>
      </c>
      <c r="D44">
        <v>0.17399999999999999</v>
      </c>
      <c r="E44">
        <v>0.95</v>
      </c>
      <c r="F44">
        <f t="shared" ref="F44:F83" si="6">(IF(C44="Yes", 1, AVERAGE(D44:E44)) + D44 + E44)/3</f>
        <v>0.56199999999999994</v>
      </c>
    </row>
    <row r="45" spans="1:15" x14ac:dyDescent="0.3">
      <c r="A45">
        <v>68</v>
      </c>
      <c r="D45">
        <v>4.9000000000000002E-2</v>
      </c>
      <c r="E45">
        <v>0.85</v>
      </c>
      <c r="F45">
        <f t="shared" si="6"/>
        <v>0.44950000000000001</v>
      </c>
    </row>
    <row r="46" spans="1:15" x14ac:dyDescent="0.3">
      <c r="A46">
        <v>71</v>
      </c>
      <c r="D46">
        <v>0.97899999999999998</v>
      </c>
      <c r="E46">
        <v>0.95</v>
      </c>
      <c r="F46">
        <f t="shared" si="6"/>
        <v>0.9644999999999998</v>
      </c>
    </row>
    <row r="47" spans="1:15" x14ac:dyDescent="0.3">
      <c r="A47">
        <v>73</v>
      </c>
      <c r="D47">
        <v>0.746</v>
      </c>
      <c r="E47">
        <v>1</v>
      </c>
      <c r="F47">
        <f t="shared" si="6"/>
        <v>0.87299999999999989</v>
      </c>
    </row>
    <row r="48" spans="1:15" x14ac:dyDescent="0.3">
      <c r="A48">
        <v>77</v>
      </c>
      <c r="D48">
        <v>0.99399999999999999</v>
      </c>
      <c r="E48">
        <v>1</v>
      </c>
      <c r="F48">
        <f t="shared" si="6"/>
        <v>0.997</v>
      </c>
    </row>
    <row r="49" spans="1:6" x14ac:dyDescent="0.3">
      <c r="A49">
        <v>80</v>
      </c>
      <c r="D49">
        <v>0.55200000000000005</v>
      </c>
      <c r="E49">
        <v>0.95</v>
      </c>
      <c r="F49">
        <f t="shared" si="6"/>
        <v>0.751</v>
      </c>
    </row>
    <row r="50" spans="1:6" x14ac:dyDescent="0.3">
      <c r="A50">
        <v>100</v>
      </c>
      <c r="D50">
        <v>0.126</v>
      </c>
      <c r="E50">
        <v>0.95</v>
      </c>
      <c r="F50">
        <f t="shared" si="6"/>
        <v>0.53799999999999992</v>
      </c>
    </row>
    <row r="51" spans="1:6" x14ac:dyDescent="0.3">
      <c r="A51">
        <v>129</v>
      </c>
      <c r="B51">
        <v>15</v>
      </c>
      <c r="D51">
        <v>0.53700000000000003</v>
      </c>
      <c r="E51">
        <v>0.95</v>
      </c>
      <c r="F51">
        <f t="shared" si="6"/>
        <v>0.74350000000000005</v>
      </c>
    </row>
    <row r="52" spans="1:6" x14ac:dyDescent="0.3">
      <c r="A52">
        <v>190</v>
      </c>
      <c r="B52">
        <v>19</v>
      </c>
      <c r="D52">
        <v>6.0000000000000001E-3</v>
      </c>
      <c r="E52">
        <v>0.85</v>
      </c>
      <c r="F52">
        <f t="shared" si="6"/>
        <v>0.42799999999999999</v>
      </c>
    </row>
    <row r="53" spans="1:6" x14ac:dyDescent="0.3">
      <c r="A53">
        <v>227</v>
      </c>
      <c r="B53">
        <v>56</v>
      </c>
      <c r="D53">
        <v>8.2000000000000003E-2</v>
      </c>
      <c r="E53">
        <v>0.95</v>
      </c>
      <c r="F53">
        <f t="shared" si="6"/>
        <v>0.51600000000000001</v>
      </c>
    </row>
    <row r="54" spans="1:6" x14ac:dyDescent="0.3">
      <c r="A54">
        <v>230</v>
      </c>
      <c r="B54">
        <v>59</v>
      </c>
      <c r="D54">
        <v>7.0000000000000001E-3</v>
      </c>
      <c r="E54">
        <v>0.95</v>
      </c>
      <c r="F54">
        <f t="shared" si="6"/>
        <v>0.47849999999999998</v>
      </c>
    </row>
    <row r="55" spans="1:6" x14ac:dyDescent="0.3">
      <c r="A55">
        <v>236</v>
      </c>
      <c r="B55">
        <v>65</v>
      </c>
      <c r="D55">
        <v>3.0000000000000001E-3</v>
      </c>
      <c r="E55">
        <v>0.85</v>
      </c>
      <c r="F55">
        <f t="shared" si="6"/>
        <v>0.42650000000000005</v>
      </c>
    </row>
    <row r="56" spans="1:6" x14ac:dyDescent="0.3">
      <c r="A56">
        <v>238</v>
      </c>
      <c r="B56">
        <v>67</v>
      </c>
      <c r="D56">
        <v>0.26300000000000001</v>
      </c>
      <c r="E56">
        <v>0.95</v>
      </c>
      <c r="F56">
        <f t="shared" si="6"/>
        <v>0.60650000000000004</v>
      </c>
    </row>
    <row r="57" spans="1:6" x14ac:dyDescent="0.3">
      <c r="A57">
        <v>246</v>
      </c>
      <c r="B57">
        <v>75</v>
      </c>
      <c r="D57">
        <v>0.17599999999999999</v>
      </c>
      <c r="E57">
        <v>0.75</v>
      </c>
      <c r="F57">
        <f t="shared" si="6"/>
        <v>0.46300000000000002</v>
      </c>
    </row>
    <row r="58" spans="1:6" x14ac:dyDescent="0.3">
      <c r="A58">
        <v>262</v>
      </c>
      <c r="B58">
        <v>91</v>
      </c>
      <c r="D58">
        <v>3.0000000000000001E-3</v>
      </c>
      <c r="E58">
        <v>0.75</v>
      </c>
      <c r="F58">
        <f t="shared" si="6"/>
        <v>0.3765</v>
      </c>
    </row>
    <row r="59" spans="1:6" x14ac:dyDescent="0.3">
      <c r="A59">
        <v>274</v>
      </c>
      <c r="B59">
        <v>103</v>
      </c>
      <c r="D59">
        <v>0.1</v>
      </c>
      <c r="E59">
        <v>0.95</v>
      </c>
      <c r="F59">
        <f t="shared" si="6"/>
        <v>0.52500000000000002</v>
      </c>
    </row>
    <row r="60" spans="1:6" x14ac:dyDescent="0.3">
      <c r="A60">
        <v>293</v>
      </c>
      <c r="B60">
        <v>122</v>
      </c>
      <c r="D60">
        <v>0.02</v>
      </c>
      <c r="E60">
        <v>0.9</v>
      </c>
      <c r="F60">
        <f t="shared" si="6"/>
        <v>0.46</v>
      </c>
    </row>
    <row r="61" spans="1:6" x14ac:dyDescent="0.3">
      <c r="A61">
        <v>302</v>
      </c>
      <c r="B61">
        <v>131</v>
      </c>
      <c r="D61">
        <v>0.26900000000000002</v>
      </c>
      <c r="E61">
        <v>0.95</v>
      </c>
      <c r="F61">
        <f t="shared" si="6"/>
        <v>0.60950000000000004</v>
      </c>
    </row>
    <row r="62" spans="1:6" x14ac:dyDescent="0.3">
      <c r="A62">
        <v>312</v>
      </c>
      <c r="B62">
        <v>141</v>
      </c>
      <c r="D62">
        <v>0.02</v>
      </c>
      <c r="E62">
        <v>0.9</v>
      </c>
      <c r="F62">
        <f t="shared" si="6"/>
        <v>0.46</v>
      </c>
    </row>
    <row r="63" spans="1:6" x14ac:dyDescent="0.3">
      <c r="A63">
        <v>314</v>
      </c>
      <c r="B63">
        <v>143</v>
      </c>
      <c r="D63">
        <v>0.35899999999999999</v>
      </c>
      <c r="E63">
        <v>1</v>
      </c>
      <c r="F63">
        <f t="shared" si="6"/>
        <v>0.67949999999999999</v>
      </c>
    </row>
    <row r="64" spans="1:6" x14ac:dyDescent="0.3">
      <c r="A64">
        <v>315</v>
      </c>
      <c r="B64">
        <v>144</v>
      </c>
      <c r="D64">
        <v>1.7000000000000001E-2</v>
      </c>
      <c r="E64">
        <v>1</v>
      </c>
      <c r="F64">
        <f t="shared" si="6"/>
        <v>0.50850000000000006</v>
      </c>
    </row>
    <row r="65" spans="1:6" x14ac:dyDescent="0.3">
      <c r="A65">
        <v>349</v>
      </c>
      <c r="B65">
        <v>178</v>
      </c>
      <c r="D65">
        <v>0.01</v>
      </c>
      <c r="E65">
        <v>0.95</v>
      </c>
      <c r="F65">
        <f t="shared" si="6"/>
        <v>0.48</v>
      </c>
    </row>
    <row r="66" spans="1:6" x14ac:dyDescent="0.3">
      <c r="A66">
        <v>355</v>
      </c>
      <c r="B66">
        <v>184</v>
      </c>
      <c r="D66">
        <v>8.0000000000000002E-3</v>
      </c>
      <c r="E66">
        <v>0.85</v>
      </c>
      <c r="F66">
        <f t="shared" si="6"/>
        <v>0.42899999999999999</v>
      </c>
    </row>
    <row r="67" spans="1:6" x14ac:dyDescent="0.3">
      <c r="A67">
        <v>376</v>
      </c>
      <c r="B67">
        <v>205</v>
      </c>
      <c r="D67">
        <v>0.93899999999999995</v>
      </c>
      <c r="E67">
        <v>0.95</v>
      </c>
      <c r="F67">
        <f t="shared" si="6"/>
        <v>0.94450000000000001</v>
      </c>
    </row>
    <row r="68" spans="1:6" x14ac:dyDescent="0.3">
      <c r="A68">
        <v>382</v>
      </c>
      <c r="B68">
        <v>211</v>
      </c>
      <c r="D68">
        <v>0.95599999999999996</v>
      </c>
      <c r="E68">
        <v>0.95</v>
      </c>
      <c r="F68">
        <f t="shared" si="6"/>
        <v>0.95299999999999996</v>
      </c>
    </row>
    <row r="69" spans="1:6" x14ac:dyDescent="0.3">
      <c r="A69">
        <v>386</v>
      </c>
      <c r="B69">
        <v>215</v>
      </c>
      <c r="D69">
        <v>0.92900000000000005</v>
      </c>
      <c r="E69">
        <v>1</v>
      </c>
      <c r="F69">
        <f t="shared" si="6"/>
        <v>0.96450000000000002</v>
      </c>
    </row>
    <row r="70" spans="1:6" x14ac:dyDescent="0.3">
      <c r="A70">
        <v>387</v>
      </c>
      <c r="B70">
        <v>216</v>
      </c>
      <c r="D70">
        <v>0.29599999999999999</v>
      </c>
      <c r="E70">
        <v>0.95</v>
      </c>
      <c r="F70">
        <f t="shared" si="6"/>
        <v>0.623</v>
      </c>
    </row>
    <row r="71" spans="1:6" x14ac:dyDescent="0.3">
      <c r="A71">
        <v>395</v>
      </c>
      <c r="B71">
        <v>224</v>
      </c>
      <c r="D71">
        <v>6.0999999999999999E-2</v>
      </c>
      <c r="E71">
        <v>0.95</v>
      </c>
      <c r="F71">
        <f t="shared" si="6"/>
        <v>0.50549999999999995</v>
      </c>
    </row>
    <row r="72" spans="1:6" x14ac:dyDescent="0.3">
      <c r="A72">
        <v>400</v>
      </c>
      <c r="B72">
        <v>229</v>
      </c>
      <c r="D72">
        <v>0.95899999999999996</v>
      </c>
      <c r="E72">
        <v>0.9</v>
      </c>
      <c r="F72">
        <f t="shared" si="6"/>
        <v>0.92949999999999999</v>
      </c>
    </row>
    <row r="73" spans="1:6" x14ac:dyDescent="0.3">
      <c r="A73">
        <v>402</v>
      </c>
      <c r="B73">
        <v>231</v>
      </c>
      <c r="D73">
        <v>0.23300000000000001</v>
      </c>
      <c r="E73">
        <v>0.95</v>
      </c>
      <c r="F73">
        <f t="shared" si="6"/>
        <v>0.59150000000000003</v>
      </c>
    </row>
    <row r="74" spans="1:6" x14ac:dyDescent="0.3">
      <c r="A74">
        <v>407</v>
      </c>
      <c r="B74">
        <v>236</v>
      </c>
      <c r="D74">
        <v>0.33100000000000002</v>
      </c>
      <c r="E74">
        <v>0.9</v>
      </c>
      <c r="F74">
        <f t="shared" si="6"/>
        <v>0.61550000000000005</v>
      </c>
    </row>
    <row r="75" spans="1:6" x14ac:dyDescent="0.3">
      <c r="A75">
        <v>414</v>
      </c>
      <c r="B75">
        <v>243</v>
      </c>
      <c r="D75">
        <v>7.0000000000000001E-3</v>
      </c>
      <c r="E75">
        <v>0.85</v>
      </c>
      <c r="F75">
        <f t="shared" si="6"/>
        <v>0.42849999999999994</v>
      </c>
    </row>
    <row r="76" spans="1:6" x14ac:dyDescent="0.3">
      <c r="A76">
        <v>419</v>
      </c>
      <c r="B76">
        <v>248</v>
      </c>
      <c r="D76">
        <v>0.13300000000000001</v>
      </c>
      <c r="E76">
        <v>0.85</v>
      </c>
      <c r="F76">
        <f t="shared" si="6"/>
        <v>0.49149999999999999</v>
      </c>
    </row>
    <row r="77" spans="1:6" x14ac:dyDescent="0.3">
      <c r="A77">
        <v>443</v>
      </c>
      <c r="B77">
        <v>272</v>
      </c>
      <c r="D77">
        <v>0.92100000000000004</v>
      </c>
      <c r="E77">
        <v>0.95</v>
      </c>
      <c r="F77">
        <f t="shared" si="6"/>
        <v>0.93549999999999989</v>
      </c>
    </row>
    <row r="78" spans="1:6" x14ac:dyDescent="0.3">
      <c r="A78">
        <v>454</v>
      </c>
      <c r="B78">
        <v>283</v>
      </c>
      <c r="D78">
        <v>0.96099999999999997</v>
      </c>
      <c r="E78">
        <v>0.9</v>
      </c>
      <c r="F78">
        <f t="shared" si="6"/>
        <v>0.93049999999999999</v>
      </c>
    </row>
    <row r="79" spans="1:6" x14ac:dyDescent="0.3">
      <c r="A79">
        <v>458</v>
      </c>
      <c r="B79">
        <v>287</v>
      </c>
      <c r="D79">
        <v>0.55400000000000005</v>
      </c>
      <c r="E79">
        <v>0.95</v>
      </c>
      <c r="F79">
        <f t="shared" si="6"/>
        <v>0.75200000000000011</v>
      </c>
    </row>
    <row r="80" spans="1:6" x14ac:dyDescent="0.3">
      <c r="A80">
        <v>506</v>
      </c>
      <c r="B80">
        <v>335</v>
      </c>
      <c r="D80">
        <v>0.86799999999999999</v>
      </c>
      <c r="E80">
        <v>0.95</v>
      </c>
      <c r="F80">
        <f t="shared" si="6"/>
        <v>0.90900000000000014</v>
      </c>
    </row>
    <row r="81" spans="1:6" x14ac:dyDescent="0.3">
      <c r="A81">
        <v>507</v>
      </c>
      <c r="B81">
        <v>336</v>
      </c>
      <c r="D81">
        <v>0.92500000000000004</v>
      </c>
      <c r="E81">
        <v>0.95</v>
      </c>
      <c r="F81">
        <f t="shared" si="6"/>
        <v>0.9375</v>
      </c>
    </row>
    <row r="82" spans="1:6" x14ac:dyDescent="0.3">
      <c r="A82">
        <v>515</v>
      </c>
      <c r="B82">
        <v>344</v>
      </c>
      <c r="D82">
        <v>2E-3</v>
      </c>
      <c r="F82">
        <f t="shared" si="6"/>
        <v>1.3333333333333333E-3</v>
      </c>
    </row>
    <row r="83" spans="1:6" x14ac:dyDescent="0.3">
      <c r="A83">
        <v>518</v>
      </c>
      <c r="B83">
        <v>347</v>
      </c>
      <c r="D83">
        <v>0.22900000000000001</v>
      </c>
      <c r="F83">
        <f t="shared" si="6"/>
        <v>0.15266666666666667</v>
      </c>
    </row>
    <row r="85" spans="1:6" x14ac:dyDescent="0.3">
      <c r="A85" t="s">
        <v>68</v>
      </c>
    </row>
    <row r="86" spans="1:6" x14ac:dyDescent="0.3">
      <c r="C86" t="s">
        <v>34</v>
      </c>
    </row>
    <row r="87" spans="1:6" x14ac:dyDescent="0.3">
      <c r="A87" t="s">
        <v>165</v>
      </c>
      <c r="B87" t="s">
        <v>166</v>
      </c>
      <c r="C87" t="s">
        <v>35</v>
      </c>
      <c r="D87" t="s">
        <v>66</v>
      </c>
      <c r="E87" t="s">
        <v>13</v>
      </c>
    </row>
    <row r="88" spans="1:6" x14ac:dyDescent="0.3">
      <c r="A88">
        <v>49</v>
      </c>
      <c r="D88">
        <v>5.2999999999999999E-2</v>
      </c>
      <c r="E88">
        <v>0.5</v>
      </c>
      <c r="F88">
        <f t="shared" ref="F88:F116" si="7">(IF(C88="Yes", 1, AVERAGE(D88:E88)) + D88 + E88)/3</f>
        <v>0.27650000000000002</v>
      </c>
    </row>
    <row r="89" spans="1:6" x14ac:dyDescent="0.3">
      <c r="A89">
        <v>52</v>
      </c>
      <c r="D89">
        <v>0.11799999999999999</v>
      </c>
      <c r="E89">
        <v>0.85</v>
      </c>
      <c r="F89">
        <f t="shared" si="7"/>
        <v>0.48399999999999999</v>
      </c>
    </row>
    <row r="90" spans="1:6" x14ac:dyDescent="0.3">
      <c r="A90">
        <v>57</v>
      </c>
      <c r="D90">
        <v>0.14899999999999999</v>
      </c>
      <c r="E90">
        <v>0.65</v>
      </c>
      <c r="F90">
        <f t="shared" si="7"/>
        <v>0.39950000000000002</v>
      </c>
    </row>
    <row r="91" spans="1:6" x14ac:dyDescent="0.3">
      <c r="A91">
        <v>84</v>
      </c>
      <c r="D91">
        <v>0.59499999999999997</v>
      </c>
      <c r="E91">
        <v>0.75</v>
      </c>
      <c r="F91">
        <f t="shared" si="7"/>
        <v>0.67249999999999999</v>
      </c>
    </row>
    <row r="92" spans="1:6" x14ac:dyDescent="0.3">
      <c r="A92">
        <v>91</v>
      </c>
      <c r="D92">
        <v>0.28100000000000003</v>
      </c>
      <c r="E92">
        <v>0.9</v>
      </c>
      <c r="F92">
        <f t="shared" si="7"/>
        <v>0.59050000000000002</v>
      </c>
    </row>
    <row r="93" spans="1:6" x14ac:dyDescent="0.3">
      <c r="A93">
        <v>105</v>
      </c>
      <c r="D93">
        <v>5.5E-2</v>
      </c>
      <c r="E93">
        <v>0.7</v>
      </c>
      <c r="F93">
        <f t="shared" si="7"/>
        <v>0.37749999999999995</v>
      </c>
    </row>
    <row r="94" spans="1:6" x14ac:dyDescent="0.3">
      <c r="A94">
        <v>120</v>
      </c>
      <c r="D94">
        <v>0.45600000000000002</v>
      </c>
      <c r="E94">
        <v>0.8</v>
      </c>
      <c r="F94">
        <f t="shared" si="7"/>
        <v>0.628</v>
      </c>
    </row>
    <row r="95" spans="1:6" x14ac:dyDescent="0.3">
      <c r="A95">
        <v>136</v>
      </c>
      <c r="D95">
        <v>0.14299999999999999</v>
      </c>
      <c r="E95">
        <v>0.8</v>
      </c>
      <c r="F95">
        <f t="shared" si="7"/>
        <v>0.47150000000000003</v>
      </c>
    </row>
    <row r="96" spans="1:6" x14ac:dyDescent="0.3">
      <c r="A96">
        <v>142</v>
      </c>
      <c r="D96">
        <v>0.186</v>
      </c>
      <c r="E96">
        <v>0.75</v>
      </c>
      <c r="F96">
        <f t="shared" si="7"/>
        <v>0.46799999999999997</v>
      </c>
    </row>
    <row r="97" spans="1:6" x14ac:dyDescent="0.3">
      <c r="A97">
        <v>149</v>
      </c>
      <c r="D97">
        <v>4.2999999999999997E-2</v>
      </c>
      <c r="E97">
        <v>0.8</v>
      </c>
      <c r="F97">
        <f t="shared" si="7"/>
        <v>0.42149999999999999</v>
      </c>
    </row>
    <row r="98" spans="1:6" x14ac:dyDescent="0.3">
      <c r="A98">
        <v>151</v>
      </c>
      <c r="D98">
        <v>0.11700000000000001</v>
      </c>
      <c r="E98">
        <v>0.8</v>
      </c>
      <c r="F98">
        <f t="shared" si="7"/>
        <v>0.45850000000000007</v>
      </c>
    </row>
    <row r="99" spans="1:6" x14ac:dyDescent="0.3">
      <c r="A99">
        <v>200</v>
      </c>
      <c r="B99">
        <v>29</v>
      </c>
      <c r="D99">
        <v>4.8000000000000001E-2</v>
      </c>
      <c r="E99">
        <v>0.75</v>
      </c>
      <c r="F99">
        <f t="shared" si="7"/>
        <v>0.39900000000000002</v>
      </c>
    </row>
    <row r="100" spans="1:6" x14ac:dyDescent="0.3">
      <c r="A100">
        <v>259</v>
      </c>
      <c r="B100">
        <v>88</v>
      </c>
      <c r="D100">
        <v>0.17799999999999999</v>
      </c>
      <c r="E100">
        <v>0.55000000000000004</v>
      </c>
      <c r="F100">
        <f t="shared" si="7"/>
        <v>0.36400000000000005</v>
      </c>
    </row>
    <row r="101" spans="1:6" x14ac:dyDescent="0.3">
      <c r="A101">
        <v>265</v>
      </c>
      <c r="B101">
        <v>94</v>
      </c>
      <c r="D101">
        <v>5.6000000000000001E-2</v>
      </c>
      <c r="E101">
        <v>0.6</v>
      </c>
      <c r="F101">
        <f t="shared" si="7"/>
        <v>0.32800000000000001</v>
      </c>
    </row>
    <row r="102" spans="1:6" x14ac:dyDescent="0.3">
      <c r="A102">
        <v>284</v>
      </c>
      <c r="B102">
        <v>113</v>
      </c>
      <c r="D102">
        <v>8.7999999999999995E-2</v>
      </c>
      <c r="E102">
        <v>0.8</v>
      </c>
      <c r="F102">
        <f t="shared" si="7"/>
        <v>0.44400000000000001</v>
      </c>
    </row>
    <row r="103" spans="1:6" x14ac:dyDescent="0.3">
      <c r="A103">
        <v>289</v>
      </c>
      <c r="B103">
        <v>118</v>
      </c>
      <c r="D103">
        <v>0.03</v>
      </c>
      <c r="E103">
        <v>0.6</v>
      </c>
      <c r="F103">
        <f t="shared" si="7"/>
        <v>0.315</v>
      </c>
    </row>
    <row r="104" spans="1:6" x14ac:dyDescent="0.3">
      <c r="A104">
        <v>326</v>
      </c>
      <c r="B104">
        <v>155</v>
      </c>
      <c r="D104">
        <v>7.8E-2</v>
      </c>
      <c r="E104">
        <v>0.8</v>
      </c>
      <c r="F104">
        <f t="shared" si="7"/>
        <v>0.43900000000000006</v>
      </c>
    </row>
    <row r="105" spans="1:6" x14ac:dyDescent="0.3">
      <c r="A105">
        <v>335</v>
      </c>
      <c r="B105">
        <v>164</v>
      </c>
      <c r="D105">
        <v>0.08</v>
      </c>
      <c r="E105">
        <v>0.8</v>
      </c>
      <c r="F105">
        <f t="shared" si="7"/>
        <v>0.44</v>
      </c>
    </row>
    <row r="106" spans="1:6" x14ac:dyDescent="0.3">
      <c r="A106">
        <v>356</v>
      </c>
      <c r="B106">
        <v>185</v>
      </c>
      <c r="D106">
        <v>0.02</v>
      </c>
      <c r="E106">
        <v>0.7</v>
      </c>
      <c r="F106">
        <f t="shared" si="7"/>
        <v>0.36000000000000004</v>
      </c>
    </row>
    <row r="107" spans="1:6" x14ac:dyDescent="0.3">
      <c r="A107">
        <v>363</v>
      </c>
      <c r="B107">
        <v>192</v>
      </c>
      <c r="D107">
        <v>0.372</v>
      </c>
      <c r="E107">
        <v>0.7</v>
      </c>
      <c r="F107">
        <f t="shared" si="7"/>
        <v>0.53600000000000003</v>
      </c>
    </row>
    <row r="108" spans="1:6" x14ac:dyDescent="0.3">
      <c r="A108">
        <v>367</v>
      </c>
      <c r="B108">
        <v>196</v>
      </c>
      <c r="D108">
        <v>0.41199999999999998</v>
      </c>
      <c r="E108">
        <v>0.65</v>
      </c>
      <c r="F108">
        <f t="shared" si="7"/>
        <v>0.53100000000000003</v>
      </c>
    </row>
    <row r="109" spans="1:6" x14ac:dyDescent="0.3">
      <c r="A109">
        <v>377</v>
      </c>
      <c r="B109">
        <v>206</v>
      </c>
      <c r="D109">
        <v>0.158</v>
      </c>
      <c r="E109">
        <v>0.8</v>
      </c>
      <c r="F109">
        <f t="shared" si="7"/>
        <v>0.47900000000000004</v>
      </c>
    </row>
    <row r="110" spans="1:6" x14ac:dyDescent="0.3">
      <c r="A110">
        <v>423</v>
      </c>
      <c r="B110">
        <v>252</v>
      </c>
      <c r="D110">
        <v>0.90900000000000003</v>
      </c>
      <c r="E110">
        <v>0.75</v>
      </c>
      <c r="F110">
        <f t="shared" si="7"/>
        <v>0.82950000000000002</v>
      </c>
    </row>
    <row r="111" spans="1:6" x14ac:dyDescent="0.3">
      <c r="A111">
        <v>426</v>
      </c>
      <c r="B111">
        <v>255</v>
      </c>
      <c r="D111">
        <v>0.95499999999999996</v>
      </c>
      <c r="E111">
        <v>0.9</v>
      </c>
      <c r="F111">
        <f t="shared" si="7"/>
        <v>0.92749999999999988</v>
      </c>
    </row>
    <row r="112" spans="1:6" x14ac:dyDescent="0.3">
      <c r="A112">
        <v>442</v>
      </c>
      <c r="B112">
        <v>271</v>
      </c>
      <c r="D112">
        <v>0.20899999999999999</v>
      </c>
      <c r="E112">
        <v>0.65</v>
      </c>
      <c r="F112">
        <f t="shared" si="7"/>
        <v>0.42949999999999999</v>
      </c>
    </row>
    <row r="113" spans="1:6" x14ac:dyDescent="0.3">
      <c r="A113">
        <v>453</v>
      </c>
      <c r="B113">
        <v>282</v>
      </c>
      <c r="D113">
        <v>0.12</v>
      </c>
      <c r="E113">
        <v>0.75</v>
      </c>
      <c r="F113">
        <f t="shared" si="7"/>
        <v>0.435</v>
      </c>
    </row>
    <row r="114" spans="1:6" x14ac:dyDescent="0.3">
      <c r="A114">
        <v>466</v>
      </c>
      <c r="B114">
        <v>295</v>
      </c>
      <c r="D114">
        <v>8.2000000000000003E-2</v>
      </c>
      <c r="E114">
        <v>0.8</v>
      </c>
      <c r="F114">
        <f t="shared" si="7"/>
        <v>0.441</v>
      </c>
    </row>
    <row r="115" spans="1:6" x14ac:dyDescent="0.3">
      <c r="A115">
        <v>480</v>
      </c>
      <c r="B115">
        <v>309</v>
      </c>
      <c r="D115">
        <v>0.40300000000000002</v>
      </c>
      <c r="E115">
        <v>0.75</v>
      </c>
      <c r="F115">
        <f t="shared" si="7"/>
        <v>0.57650000000000001</v>
      </c>
    </row>
    <row r="116" spans="1:6" x14ac:dyDescent="0.3">
      <c r="A116">
        <v>503</v>
      </c>
      <c r="B116">
        <v>332</v>
      </c>
      <c r="D116">
        <v>6.4000000000000001E-2</v>
      </c>
      <c r="E116">
        <v>0.85</v>
      </c>
      <c r="F116">
        <f t="shared" si="7"/>
        <v>0.45700000000000002</v>
      </c>
    </row>
    <row r="118" spans="1:6" x14ac:dyDescent="0.3">
      <c r="A118" t="s">
        <v>65</v>
      </c>
    </row>
    <row r="119" spans="1:6" x14ac:dyDescent="0.3">
      <c r="C119" t="s">
        <v>66</v>
      </c>
    </row>
    <row r="120" spans="1:6" x14ac:dyDescent="0.3">
      <c r="A120" t="s">
        <v>165</v>
      </c>
      <c r="B120" t="s">
        <v>166</v>
      </c>
    </row>
    <row r="121" spans="1:6" x14ac:dyDescent="0.3">
      <c r="A121">
        <v>66</v>
      </c>
      <c r="C121">
        <v>5.8000000000000003E-2</v>
      </c>
      <c r="D121">
        <f>C121</f>
        <v>5.8000000000000003E-2</v>
      </c>
    </row>
    <row r="122" spans="1:6" x14ac:dyDescent="0.3">
      <c r="A122">
        <v>69</v>
      </c>
      <c r="C122">
        <v>0.48</v>
      </c>
      <c r="D122">
        <f t="shared" ref="D122:D131" si="8">C122</f>
        <v>0.48</v>
      </c>
    </row>
    <row r="123" spans="1:6" x14ac:dyDescent="0.3">
      <c r="A123">
        <v>79</v>
      </c>
      <c r="C123">
        <v>0.57599999999999996</v>
      </c>
      <c r="D123">
        <f t="shared" si="8"/>
        <v>0.57599999999999996</v>
      </c>
    </row>
    <row r="124" spans="1:6" x14ac:dyDescent="0.3">
      <c r="A124">
        <v>113</v>
      </c>
      <c r="C124">
        <v>0.61499999999999999</v>
      </c>
      <c r="D124">
        <f t="shared" si="8"/>
        <v>0.61499999999999999</v>
      </c>
    </row>
    <row r="125" spans="1:6" x14ac:dyDescent="0.3">
      <c r="A125">
        <v>156</v>
      </c>
      <c r="C125">
        <v>8.9999999999999993E-3</v>
      </c>
      <c r="D125">
        <f t="shared" si="8"/>
        <v>8.9999999999999993E-3</v>
      </c>
    </row>
    <row r="126" spans="1:6" x14ac:dyDescent="0.3">
      <c r="A126">
        <v>175</v>
      </c>
      <c r="B126">
        <v>4</v>
      </c>
      <c r="C126">
        <v>1.4E-2</v>
      </c>
      <c r="D126">
        <f t="shared" si="8"/>
        <v>1.4E-2</v>
      </c>
    </row>
    <row r="127" spans="1:6" x14ac:dyDescent="0.3">
      <c r="A127">
        <v>247</v>
      </c>
      <c r="B127">
        <v>76</v>
      </c>
      <c r="C127">
        <v>0.223</v>
      </c>
      <c r="D127">
        <f t="shared" si="8"/>
        <v>0.223</v>
      </c>
    </row>
    <row r="128" spans="1:6" x14ac:dyDescent="0.3">
      <c r="A128">
        <v>272</v>
      </c>
      <c r="B128">
        <v>101</v>
      </c>
      <c r="C128">
        <v>4.7E-2</v>
      </c>
      <c r="D128">
        <f t="shared" si="8"/>
        <v>4.7E-2</v>
      </c>
    </row>
    <row r="129" spans="1:4" x14ac:dyDescent="0.3">
      <c r="A129">
        <v>278</v>
      </c>
      <c r="B129">
        <v>107</v>
      </c>
      <c r="C129">
        <v>0.83299999999999996</v>
      </c>
      <c r="D129">
        <f t="shared" si="8"/>
        <v>0.83299999999999996</v>
      </c>
    </row>
    <row r="130" spans="1:4" x14ac:dyDescent="0.3">
      <c r="A130">
        <v>396</v>
      </c>
      <c r="B130">
        <v>225</v>
      </c>
      <c r="C130">
        <v>4.4999999999999998E-2</v>
      </c>
      <c r="D130">
        <f t="shared" si="8"/>
        <v>4.4999999999999998E-2</v>
      </c>
    </row>
    <row r="131" spans="1:4" x14ac:dyDescent="0.3">
      <c r="A131">
        <v>493</v>
      </c>
      <c r="B131">
        <v>322</v>
      </c>
      <c r="C131">
        <v>0.02</v>
      </c>
      <c r="D131">
        <f t="shared" si="8"/>
        <v>0.02</v>
      </c>
    </row>
    <row r="133" spans="1:4" x14ac:dyDescent="0.3">
      <c r="A133" t="s">
        <v>6</v>
      </c>
    </row>
    <row r="134" spans="1:4" s="2" customFormat="1" x14ac:dyDescent="0.3">
      <c r="A134" s="2" t="s">
        <v>66</v>
      </c>
      <c r="C134" t="s">
        <v>40</v>
      </c>
      <c r="D134"/>
    </row>
    <row r="135" spans="1:4" s="2" customFormat="1" x14ac:dyDescent="0.3">
      <c r="A135" s="2" t="s">
        <v>29</v>
      </c>
      <c r="B135" s="2" t="s">
        <v>10</v>
      </c>
      <c r="C135" t="s">
        <v>41</v>
      </c>
      <c r="D135" t="s">
        <v>10</v>
      </c>
    </row>
    <row r="137" spans="1:4" x14ac:dyDescent="0.3">
      <c r="A137" t="s">
        <v>36</v>
      </c>
    </row>
    <row r="138" spans="1:4" x14ac:dyDescent="0.3">
      <c r="C138" t="s">
        <v>37</v>
      </c>
    </row>
    <row r="139" spans="1:4" x14ac:dyDescent="0.3">
      <c r="A139" t="s">
        <v>165</v>
      </c>
      <c r="B139" t="s">
        <v>166</v>
      </c>
      <c r="C139" t="s">
        <v>38</v>
      </c>
      <c r="D139" t="s">
        <v>39</v>
      </c>
    </row>
    <row r="140" spans="1:4" x14ac:dyDescent="0.3">
      <c r="A140">
        <v>321</v>
      </c>
      <c r="B140">
        <v>150</v>
      </c>
      <c r="D140" t="s">
        <v>11</v>
      </c>
    </row>
    <row r="141" spans="1:4" x14ac:dyDescent="0.3">
      <c r="A141">
        <v>509</v>
      </c>
      <c r="B141">
        <v>338</v>
      </c>
      <c r="D141" t="s">
        <v>11</v>
      </c>
    </row>
    <row r="143" spans="1:4" x14ac:dyDescent="0.3">
      <c r="A143" t="s">
        <v>46</v>
      </c>
    </row>
    <row r="144" spans="1:4" x14ac:dyDescent="0.3">
      <c r="B144" t="s">
        <v>44</v>
      </c>
    </row>
    <row r="145" spans="1:11" x14ac:dyDescent="0.3">
      <c r="A145" t="s">
        <v>165</v>
      </c>
      <c r="B145">
        <v>-0.47</v>
      </c>
      <c r="C145" t="s">
        <v>20</v>
      </c>
    </row>
    <row r="146" spans="1:11" x14ac:dyDescent="0.3">
      <c r="A146" t="s">
        <v>166</v>
      </c>
      <c r="B146">
        <v>-0.47</v>
      </c>
      <c r="C146" t="s">
        <v>20</v>
      </c>
    </row>
    <row r="148" spans="1:11" x14ac:dyDescent="0.3">
      <c r="A148" t="s">
        <v>43</v>
      </c>
      <c r="B148" t="s">
        <v>51</v>
      </c>
      <c r="D148" t="s">
        <v>50</v>
      </c>
      <c r="G148" t="s">
        <v>56</v>
      </c>
      <c r="I148" t="s">
        <v>60</v>
      </c>
      <c r="J148" t="s">
        <v>61</v>
      </c>
    </row>
    <row r="149" spans="1:11" x14ac:dyDescent="0.3">
      <c r="B149" t="s">
        <v>44</v>
      </c>
      <c r="C149" t="s">
        <v>47</v>
      </c>
      <c r="D149" t="s">
        <v>52</v>
      </c>
      <c r="E149" t="s">
        <v>53</v>
      </c>
      <c r="F149" t="s">
        <v>54</v>
      </c>
      <c r="G149" t="s">
        <v>57</v>
      </c>
      <c r="H149" t="s">
        <v>47</v>
      </c>
      <c r="J149" t="s">
        <v>57</v>
      </c>
      <c r="K149" t="s">
        <v>62</v>
      </c>
    </row>
    <row r="150" spans="1:11" x14ac:dyDescent="0.3">
      <c r="A150" t="s">
        <v>165</v>
      </c>
      <c r="B150">
        <v>-2.04</v>
      </c>
      <c r="C150" t="s">
        <v>168</v>
      </c>
      <c r="D150">
        <v>6.6669999999999993E-2</v>
      </c>
      <c r="E150" t="s">
        <v>29</v>
      </c>
      <c r="F150" t="s">
        <v>27</v>
      </c>
      <c r="G150">
        <v>0.73180000000000001</v>
      </c>
      <c r="H150" t="s">
        <v>20</v>
      </c>
      <c r="I150">
        <v>9.6201999999999996E-2</v>
      </c>
      <c r="J150">
        <v>0.75</v>
      </c>
      <c r="K150">
        <v>103</v>
      </c>
    </row>
    <row r="151" spans="1:11" x14ac:dyDescent="0.3">
      <c r="A151" t="s">
        <v>166</v>
      </c>
      <c r="B151">
        <v>-4.96</v>
      </c>
      <c r="C151" t="s">
        <v>167</v>
      </c>
      <c r="D151">
        <v>3.3333000000000002E-2</v>
      </c>
      <c r="E151" t="s">
        <v>29</v>
      </c>
      <c r="F151" t="s">
        <v>27</v>
      </c>
      <c r="G151">
        <v>0.32669999999999999</v>
      </c>
      <c r="H151" t="s">
        <v>169</v>
      </c>
      <c r="I151">
        <v>8.0936999999999995E-2</v>
      </c>
      <c r="J151">
        <v>0.215</v>
      </c>
      <c r="K151">
        <v>18</v>
      </c>
    </row>
    <row r="153" spans="1:11" x14ac:dyDescent="0.3">
      <c r="A153" t="s">
        <v>63</v>
      </c>
    </row>
    <row r="154" spans="1:11" x14ac:dyDescent="0.3">
      <c r="A154" t="s">
        <v>165</v>
      </c>
      <c r="B154" t="s">
        <v>170</v>
      </c>
    </row>
    <row r="155" spans="1:11" x14ac:dyDescent="0.3">
      <c r="A155" t="s">
        <v>166</v>
      </c>
      <c r="B155" t="s">
        <v>171</v>
      </c>
    </row>
  </sheetData>
  <conditionalFormatting sqref="D37:D38">
    <cfRule type="iconSet" priority="4">
      <iconSet>
        <cfvo type="percent" val="0"/>
        <cfvo type="num" val="0.5"/>
        <cfvo type="num" val="0.75"/>
      </iconSet>
    </cfRule>
  </conditionalFormatting>
  <conditionalFormatting sqref="F88:F116">
    <cfRule type="iconSet" priority="5">
      <iconSet>
        <cfvo type="percent" val="0"/>
        <cfvo type="num" val="0.5"/>
        <cfvo type="num" val="0.75"/>
      </iconSet>
    </cfRule>
  </conditionalFormatting>
  <conditionalFormatting sqref="D121:D131">
    <cfRule type="iconSet" priority="7">
      <iconSet>
        <cfvo type="percent" val="0"/>
        <cfvo type="num" val="0.5"/>
        <cfvo type="num" val="0.75"/>
      </iconSet>
    </cfRule>
  </conditionalFormatting>
  <conditionalFormatting sqref="F4:F26">
    <cfRule type="iconSet" priority="76">
      <iconSet>
        <cfvo type="percent" val="0"/>
        <cfvo type="num" val="0.33"/>
        <cfvo type="num" val="0.66"/>
      </iconSet>
    </cfRule>
  </conditionalFormatting>
  <conditionalFormatting sqref="N4:N26">
    <cfRule type="iconSet" priority="77">
      <iconSet>
        <cfvo type="percent" val="0"/>
        <cfvo type="num" val="0.69"/>
        <cfvo type="num" val="0.84"/>
      </iconSet>
    </cfRule>
  </conditionalFormatting>
  <conditionalFormatting sqref="K4:K26">
    <cfRule type="iconSet" priority="78">
      <iconSet>
        <cfvo type="percent" val="0"/>
        <cfvo type="num" val="0.5"/>
        <cfvo type="num" val="0.75"/>
      </iconSet>
    </cfRule>
  </conditionalFormatting>
  <conditionalFormatting sqref="F43:F83">
    <cfRule type="iconSet" priority="79">
      <iconSet>
        <cfvo type="percent" val="0"/>
        <cfvo type="num" val="0.5"/>
        <cfvo type="num" val="0.75"/>
      </iconSet>
    </cfRule>
  </conditionalFormatting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"/>
  <sheetViews>
    <sheetView topLeftCell="A60" workbookViewId="0">
      <selection activeCell="D84" sqref="D84"/>
    </sheetView>
  </sheetViews>
  <sheetFormatPr defaultRowHeight="14.4" x14ac:dyDescent="0.3"/>
  <cols>
    <col min="3" max="3" width="13.5546875" customWidth="1"/>
    <col min="4" max="4" width="13.109375" bestFit="1" customWidth="1"/>
    <col min="8" max="8" width="10.5546875" bestFit="1" customWidth="1"/>
  </cols>
  <sheetData>
    <row r="1" spans="1:17" x14ac:dyDescent="0.3">
      <c r="A1" t="s">
        <v>0</v>
      </c>
    </row>
    <row r="2" spans="1:17" x14ac:dyDescent="0.3">
      <c r="B2" t="s">
        <v>3</v>
      </c>
      <c r="H2" t="s">
        <v>5</v>
      </c>
      <c r="M2" t="s">
        <v>18</v>
      </c>
      <c r="Q2" t="s">
        <v>31</v>
      </c>
    </row>
    <row r="3" spans="1:17" x14ac:dyDescent="0.3">
      <c r="A3" t="s">
        <v>71</v>
      </c>
      <c r="B3" t="s">
        <v>4</v>
      </c>
      <c r="C3" t="s">
        <v>181</v>
      </c>
      <c r="D3" t="s">
        <v>13</v>
      </c>
      <c r="G3" t="s">
        <v>16</v>
      </c>
      <c r="H3" t="s">
        <v>17</v>
      </c>
      <c r="I3" t="s">
        <v>25</v>
      </c>
      <c r="L3" t="s">
        <v>19</v>
      </c>
      <c r="P3" t="s">
        <v>32</v>
      </c>
    </row>
    <row r="4" spans="1:17" x14ac:dyDescent="0.3">
      <c r="A4">
        <v>50</v>
      </c>
      <c r="B4">
        <v>1.84</v>
      </c>
      <c r="C4">
        <v>0.68532300000000002</v>
      </c>
      <c r="E4">
        <f t="shared" ref="E4:E20" si="0">(IF(B4&gt;0.5, 1, IF(B4&gt;0.2, 0.66, IF(B4&gt;0.1, 0.33, 0)))+C4+D4)/3</f>
        <v>0.56177433333333326</v>
      </c>
      <c r="I4" t="s">
        <v>26</v>
      </c>
      <c r="J4">
        <f t="shared" ref="J4:J10" si="1">(IF(I4="NA", AVERAGE(IF(G4="High", 1, IF(G4="Medium", 0.667, IF(G4="Low", 0.333, 0))),H4), (I4+1)/2)+H4+IF(G4="High", 1, IF(G4="Medium", 0.667, IF(G4="Low", 0.333, 0))))/3</f>
        <v>0</v>
      </c>
      <c r="L4">
        <v>0.44</v>
      </c>
      <c r="M4">
        <f>L4</f>
        <v>0.44</v>
      </c>
      <c r="P4">
        <v>0</v>
      </c>
    </row>
    <row r="5" spans="1:17" x14ac:dyDescent="0.3">
      <c r="A5">
        <v>56</v>
      </c>
      <c r="B5">
        <v>1.89</v>
      </c>
      <c r="D5">
        <v>0.75</v>
      </c>
      <c r="E5">
        <f t="shared" si="0"/>
        <v>0.58333333333333337</v>
      </c>
      <c r="G5" t="s">
        <v>7</v>
      </c>
      <c r="H5">
        <v>0.82</v>
      </c>
      <c r="I5" t="s">
        <v>26</v>
      </c>
      <c r="J5">
        <f t="shared" si="1"/>
        <v>0.57650000000000001</v>
      </c>
      <c r="L5">
        <v>0.38</v>
      </c>
      <c r="M5">
        <f t="shared" ref="M5:M20" si="2">L5</f>
        <v>0.38</v>
      </c>
      <c r="P5">
        <v>0</v>
      </c>
    </row>
    <row r="6" spans="1:17" x14ac:dyDescent="0.3">
      <c r="A6">
        <v>60</v>
      </c>
      <c r="B6">
        <v>2.59</v>
      </c>
      <c r="D6">
        <v>0.59</v>
      </c>
      <c r="E6">
        <f t="shared" si="0"/>
        <v>0.52999999999999992</v>
      </c>
      <c r="I6" t="s">
        <v>26</v>
      </c>
      <c r="J6">
        <f t="shared" si="1"/>
        <v>0</v>
      </c>
      <c r="L6">
        <v>0.36</v>
      </c>
      <c r="M6">
        <f t="shared" si="2"/>
        <v>0.36</v>
      </c>
      <c r="P6">
        <v>0</v>
      </c>
    </row>
    <row r="7" spans="1:17" x14ac:dyDescent="0.3">
      <c r="A7">
        <v>75</v>
      </c>
      <c r="B7">
        <v>1.1100000000000001</v>
      </c>
      <c r="C7">
        <v>0.52818299999999996</v>
      </c>
      <c r="D7">
        <v>0.81</v>
      </c>
      <c r="E7">
        <f t="shared" si="0"/>
        <v>0.7793943333333333</v>
      </c>
      <c r="H7">
        <v>0.8</v>
      </c>
      <c r="I7" t="s">
        <v>26</v>
      </c>
      <c r="J7">
        <f t="shared" si="1"/>
        <v>0.40000000000000008</v>
      </c>
      <c r="L7">
        <v>0.88</v>
      </c>
      <c r="M7">
        <f t="shared" si="2"/>
        <v>0.88</v>
      </c>
      <c r="P7">
        <v>0</v>
      </c>
    </row>
    <row r="8" spans="1:17" x14ac:dyDescent="0.3">
      <c r="A8">
        <v>83</v>
      </c>
      <c r="D8">
        <v>0.56999999999999995</v>
      </c>
      <c r="E8">
        <f t="shared" si="0"/>
        <v>0.18999999999999997</v>
      </c>
      <c r="H8">
        <v>0.5</v>
      </c>
      <c r="I8" t="s">
        <v>26</v>
      </c>
      <c r="J8">
        <f t="shared" si="1"/>
        <v>0.25</v>
      </c>
      <c r="L8">
        <v>0.68</v>
      </c>
      <c r="M8">
        <f t="shared" si="2"/>
        <v>0.68</v>
      </c>
      <c r="P8">
        <v>0</v>
      </c>
    </row>
    <row r="9" spans="1:17" x14ac:dyDescent="0.3">
      <c r="A9">
        <v>105</v>
      </c>
      <c r="D9">
        <v>0.56999999999999995</v>
      </c>
      <c r="E9">
        <f t="shared" si="0"/>
        <v>0.18999999999999997</v>
      </c>
      <c r="I9" t="s">
        <v>26</v>
      </c>
      <c r="J9">
        <f t="shared" si="1"/>
        <v>0</v>
      </c>
      <c r="L9">
        <v>0.35</v>
      </c>
      <c r="M9">
        <f t="shared" si="2"/>
        <v>0.35</v>
      </c>
      <c r="P9">
        <v>0</v>
      </c>
    </row>
    <row r="10" spans="1:17" x14ac:dyDescent="0.3">
      <c r="A10">
        <v>106</v>
      </c>
      <c r="B10">
        <v>0.41</v>
      </c>
      <c r="C10">
        <v>0.51944699999999999</v>
      </c>
      <c r="E10">
        <f t="shared" si="0"/>
        <v>0.39314900000000003</v>
      </c>
      <c r="I10" t="s">
        <v>26</v>
      </c>
      <c r="J10">
        <f t="shared" si="1"/>
        <v>0</v>
      </c>
      <c r="L10">
        <v>0.53</v>
      </c>
      <c r="M10">
        <f t="shared" si="2"/>
        <v>0.53</v>
      </c>
      <c r="P10">
        <v>0</v>
      </c>
    </row>
    <row r="11" spans="1:17" x14ac:dyDescent="0.3">
      <c r="A11">
        <v>126</v>
      </c>
      <c r="B11">
        <v>1.23</v>
      </c>
      <c r="D11">
        <v>0.82</v>
      </c>
      <c r="E11">
        <f t="shared" si="0"/>
        <v>0.60666666666666658</v>
      </c>
      <c r="I11" t="s">
        <v>26</v>
      </c>
      <c r="J11">
        <f t="shared" ref="J11:J20" si="3">(IF(I11="NA", AVERAGE(IF(G11="High", 1, IF(G11="Medium", 0.667, IF(G11="Low", 0.333, 0))),H11), (I11+1)/2)+H11+IF(G11="High", 1, IF(G11="Medium", 0.667, IF(G11="Low", 0.333, 0))))/3</f>
        <v>0</v>
      </c>
      <c r="L11">
        <v>0.4</v>
      </c>
      <c r="M11">
        <f t="shared" si="2"/>
        <v>0.4</v>
      </c>
      <c r="P11">
        <v>0</v>
      </c>
    </row>
    <row r="12" spans="1:17" x14ac:dyDescent="0.3">
      <c r="A12">
        <v>143</v>
      </c>
      <c r="D12">
        <v>0.63</v>
      </c>
      <c r="E12">
        <f t="shared" si="0"/>
        <v>0.21</v>
      </c>
      <c r="I12" t="s">
        <v>26</v>
      </c>
      <c r="J12">
        <f t="shared" si="3"/>
        <v>0</v>
      </c>
      <c r="L12">
        <v>0.45</v>
      </c>
      <c r="M12">
        <f t="shared" si="2"/>
        <v>0.45</v>
      </c>
      <c r="P12">
        <v>0</v>
      </c>
    </row>
    <row r="13" spans="1:17" x14ac:dyDescent="0.3">
      <c r="A13">
        <v>174</v>
      </c>
      <c r="D13">
        <v>0.91</v>
      </c>
      <c r="E13">
        <f t="shared" si="0"/>
        <v>0.30333333333333334</v>
      </c>
      <c r="I13" t="s">
        <v>26</v>
      </c>
      <c r="J13">
        <f t="shared" si="3"/>
        <v>0</v>
      </c>
      <c r="L13">
        <v>0.41</v>
      </c>
      <c r="M13">
        <f t="shared" si="2"/>
        <v>0.41</v>
      </c>
      <c r="P13">
        <v>0</v>
      </c>
    </row>
    <row r="14" spans="1:17" x14ac:dyDescent="0.3">
      <c r="A14">
        <v>185</v>
      </c>
      <c r="B14">
        <v>0.54</v>
      </c>
      <c r="D14">
        <v>0.78</v>
      </c>
      <c r="E14">
        <f t="shared" si="0"/>
        <v>0.59333333333333338</v>
      </c>
      <c r="I14" t="s">
        <v>26</v>
      </c>
      <c r="J14">
        <f t="shared" si="3"/>
        <v>0</v>
      </c>
      <c r="L14">
        <v>0.15</v>
      </c>
      <c r="M14">
        <f t="shared" si="2"/>
        <v>0.15</v>
      </c>
      <c r="P14">
        <v>0</v>
      </c>
    </row>
    <row r="15" spans="1:17" x14ac:dyDescent="0.3">
      <c r="A15">
        <v>187</v>
      </c>
      <c r="C15">
        <v>0.59019699999999997</v>
      </c>
      <c r="D15">
        <v>0.91</v>
      </c>
      <c r="E15">
        <f t="shared" si="0"/>
        <v>0.50006566666666663</v>
      </c>
      <c r="I15" t="s">
        <v>26</v>
      </c>
      <c r="J15">
        <f t="shared" si="3"/>
        <v>0</v>
      </c>
      <c r="L15">
        <v>0.14000000000000001</v>
      </c>
      <c r="M15">
        <f t="shared" si="2"/>
        <v>0.14000000000000001</v>
      </c>
      <c r="P15">
        <v>0</v>
      </c>
    </row>
    <row r="16" spans="1:17" x14ac:dyDescent="0.3">
      <c r="A16">
        <v>190</v>
      </c>
      <c r="B16">
        <v>1.03</v>
      </c>
      <c r="C16">
        <v>0.56376800000000005</v>
      </c>
      <c r="D16">
        <v>0.89</v>
      </c>
      <c r="E16">
        <f t="shared" si="0"/>
        <v>0.81792266666666669</v>
      </c>
      <c r="I16" t="s">
        <v>26</v>
      </c>
      <c r="J16">
        <f t="shared" si="3"/>
        <v>0</v>
      </c>
      <c r="L16">
        <v>0.16</v>
      </c>
      <c r="M16">
        <f t="shared" si="2"/>
        <v>0.16</v>
      </c>
      <c r="P16">
        <v>0</v>
      </c>
    </row>
    <row r="17" spans="1:16" x14ac:dyDescent="0.3">
      <c r="A17">
        <v>220</v>
      </c>
      <c r="B17">
        <v>1.25</v>
      </c>
      <c r="D17">
        <v>0.84</v>
      </c>
      <c r="E17">
        <f t="shared" si="0"/>
        <v>0.61333333333333329</v>
      </c>
      <c r="I17" t="s">
        <v>26</v>
      </c>
      <c r="J17">
        <f t="shared" si="3"/>
        <v>0</v>
      </c>
      <c r="L17">
        <v>0.38</v>
      </c>
      <c r="M17">
        <f t="shared" si="2"/>
        <v>0.38</v>
      </c>
      <c r="P17">
        <v>0</v>
      </c>
    </row>
    <row r="18" spans="1:16" x14ac:dyDescent="0.3">
      <c r="A18">
        <v>253</v>
      </c>
      <c r="D18">
        <v>0.8</v>
      </c>
      <c r="E18">
        <f t="shared" si="0"/>
        <v>0.26666666666666666</v>
      </c>
      <c r="I18" t="s">
        <v>26</v>
      </c>
      <c r="J18">
        <f t="shared" si="3"/>
        <v>0</v>
      </c>
      <c r="L18">
        <v>0.08</v>
      </c>
      <c r="M18">
        <f t="shared" si="2"/>
        <v>0.08</v>
      </c>
      <c r="P18">
        <v>0</v>
      </c>
    </row>
    <row r="19" spans="1:16" x14ac:dyDescent="0.3">
      <c r="A19">
        <v>254</v>
      </c>
      <c r="B19">
        <v>0.95</v>
      </c>
      <c r="C19">
        <v>0.56893700000000003</v>
      </c>
      <c r="D19">
        <v>0.69</v>
      </c>
      <c r="E19">
        <f t="shared" si="0"/>
        <v>0.75297899999999995</v>
      </c>
      <c r="I19" t="s">
        <v>26</v>
      </c>
      <c r="J19">
        <f t="shared" si="3"/>
        <v>0</v>
      </c>
      <c r="L19">
        <v>0.13</v>
      </c>
      <c r="M19">
        <f t="shared" si="2"/>
        <v>0.13</v>
      </c>
      <c r="P19">
        <v>0</v>
      </c>
    </row>
    <row r="20" spans="1:16" x14ac:dyDescent="0.3">
      <c r="A20">
        <v>257</v>
      </c>
      <c r="B20">
        <v>1.62</v>
      </c>
      <c r="C20">
        <v>0.57740899999999995</v>
      </c>
      <c r="D20">
        <v>0.67</v>
      </c>
      <c r="E20">
        <f t="shared" si="0"/>
        <v>0.74913633333333329</v>
      </c>
      <c r="I20" t="s">
        <v>26</v>
      </c>
      <c r="J20">
        <f t="shared" si="3"/>
        <v>0</v>
      </c>
      <c r="L20">
        <v>0.38</v>
      </c>
      <c r="M20">
        <f t="shared" si="2"/>
        <v>0.38</v>
      </c>
      <c r="P20">
        <v>0</v>
      </c>
    </row>
    <row r="22" spans="1:16" x14ac:dyDescent="0.3">
      <c r="A22" t="s">
        <v>6</v>
      </c>
    </row>
    <row r="23" spans="1:16" x14ac:dyDescent="0.3">
      <c r="A23" t="s">
        <v>4</v>
      </c>
      <c r="C23" t="s">
        <v>13</v>
      </c>
      <c r="H23" t="s">
        <v>17</v>
      </c>
      <c r="J23" t="s">
        <v>25</v>
      </c>
      <c r="N23" t="s">
        <v>19</v>
      </c>
    </row>
    <row r="24" spans="1:16" x14ac:dyDescent="0.3">
      <c r="A24" t="s">
        <v>7</v>
      </c>
      <c r="B24" t="s">
        <v>8</v>
      </c>
      <c r="C24" t="s">
        <v>7</v>
      </c>
      <c r="D24" t="s">
        <v>10</v>
      </c>
      <c r="H24" t="s">
        <v>7</v>
      </c>
      <c r="I24" t="s">
        <v>69</v>
      </c>
      <c r="J24" t="s">
        <v>27</v>
      </c>
      <c r="K24" t="s">
        <v>28</v>
      </c>
      <c r="N24" t="s">
        <v>20</v>
      </c>
      <c r="O24" t="s">
        <v>21</v>
      </c>
    </row>
    <row r="25" spans="1:16" x14ac:dyDescent="0.3">
      <c r="A25" t="s">
        <v>9</v>
      </c>
      <c r="B25" t="s">
        <v>12</v>
      </c>
      <c r="C25" t="s">
        <v>14</v>
      </c>
      <c r="D25" t="s">
        <v>15</v>
      </c>
      <c r="H25" t="s">
        <v>11</v>
      </c>
      <c r="I25" t="s">
        <v>70</v>
      </c>
      <c r="J25" t="s">
        <v>29</v>
      </c>
      <c r="K25" t="s">
        <v>30</v>
      </c>
      <c r="N25" t="s">
        <v>7</v>
      </c>
      <c r="O25" t="s">
        <v>22</v>
      </c>
    </row>
    <row r="26" spans="1:16" x14ac:dyDescent="0.3">
      <c r="A26" t="s">
        <v>11</v>
      </c>
      <c r="B26" t="s">
        <v>10</v>
      </c>
      <c r="N26" t="s">
        <v>9</v>
      </c>
      <c r="O26" t="s">
        <v>23</v>
      </c>
    </row>
    <row r="27" spans="1:16" x14ac:dyDescent="0.3">
      <c r="N27" t="s">
        <v>11</v>
      </c>
      <c r="O27" t="s">
        <v>24</v>
      </c>
    </row>
    <row r="28" spans="1:16" x14ac:dyDescent="0.3">
      <c r="H28" t="s">
        <v>177</v>
      </c>
    </row>
    <row r="29" spans="1:16" x14ac:dyDescent="0.3">
      <c r="H29" t="s">
        <v>178</v>
      </c>
    </row>
    <row r="30" spans="1:16" x14ac:dyDescent="0.3">
      <c r="A30" t="s">
        <v>33</v>
      </c>
    </row>
    <row r="31" spans="1:16" x14ac:dyDescent="0.3">
      <c r="B31" t="s">
        <v>31</v>
      </c>
    </row>
    <row r="32" spans="1:16" x14ac:dyDescent="0.3">
      <c r="A32" t="s">
        <v>71</v>
      </c>
      <c r="B32" t="s">
        <v>32</v>
      </c>
    </row>
    <row r="33" spans="1:6" x14ac:dyDescent="0.3">
      <c r="A33">
        <v>30</v>
      </c>
      <c r="B33">
        <v>0.76637599999999995</v>
      </c>
      <c r="C33">
        <f>B33</f>
        <v>0.76637599999999995</v>
      </c>
    </row>
    <row r="34" spans="1:6" x14ac:dyDescent="0.3">
      <c r="A34">
        <v>157</v>
      </c>
      <c r="B34">
        <v>0.83358299999999996</v>
      </c>
      <c r="C34">
        <f>B34</f>
        <v>0.83358299999999996</v>
      </c>
    </row>
    <row r="36" spans="1:6" x14ac:dyDescent="0.3">
      <c r="A36" t="s">
        <v>67</v>
      </c>
    </row>
    <row r="37" spans="1:6" x14ac:dyDescent="0.3">
      <c r="B37" t="s">
        <v>34</v>
      </c>
      <c r="F37" t="s">
        <v>182</v>
      </c>
    </row>
    <row r="38" spans="1:6" x14ac:dyDescent="0.3">
      <c r="A38" t="s">
        <v>71</v>
      </c>
      <c r="B38" t="s">
        <v>35</v>
      </c>
      <c r="C38" t="s">
        <v>66</v>
      </c>
      <c r="D38" t="s">
        <v>13</v>
      </c>
      <c r="F38" t="s">
        <v>13</v>
      </c>
    </row>
    <row r="39" spans="1:6" x14ac:dyDescent="0.3">
      <c r="A39">
        <v>3</v>
      </c>
      <c r="C39">
        <v>1.4E-2</v>
      </c>
      <c r="E39">
        <f>(IF(B39="Yes", 1, AVERAGE(C39:D39)) + C39 + D39)/3</f>
        <v>9.3333333333333341E-3</v>
      </c>
    </row>
    <row r="40" spans="1:6" x14ac:dyDescent="0.3">
      <c r="A40">
        <v>7</v>
      </c>
      <c r="C40">
        <v>6.0999999999999999E-2</v>
      </c>
      <c r="D40">
        <v>0.95</v>
      </c>
      <c r="E40">
        <f t="shared" ref="E40:E58" si="4">(IF(B40="Yes", 1, AVERAGE(C40:D40)) + C40 + D40)/3</f>
        <v>0.50549999999999995</v>
      </c>
    </row>
    <row r="41" spans="1:6" x14ac:dyDescent="0.3">
      <c r="A41">
        <v>13</v>
      </c>
      <c r="C41">
        <v>0.75700000000000001</v>
      </c>
      <c r="D41">
        <v>0.85</v>
      </c>
      <c r="E41">
        <f t="shared" si="4"/>
        <v>0.80349999999999999</v>
      </c>
    </row>
    <row r="42" spans="1:6" x14ac:dyDescent="0.3">
      <c r="A42">
        <v>20</v>
      </c>
      <c r="C42">
        <v>0.53800000000000003</v>
      </c>
      <c r="D42">
        <v>0.95</v>
      </c>
      <c r="E42">
        <f t="shared" si="4"/>
        <v>0.74400000000000011</v>
      </c>
    </row>
    <row r="43" spans="1:6" x14ac:dyDescent="0.3">
      <c r="A43">
        <v>22</v>
      </c>
      <c r="C43">
        <v>0.94899999999999995</v>
      </c>
      <c r="D43">
        <v>1</v>
      </c>
      <c r="E43">
        <f t="shared" si="4"/>
        <v>0.97449999999999992</v>
      </c>
    </row>
    <row r="44" spans="1:6" x14ac:dyDescent="0.3">
      <c r="A44">
        <v>51</v>
      </c>
      <c r="C44">
        <v>0.98899999999999999</v>
      </c>
      <c r="D44">
        <v>1</v>
      </c>
      <c r="E44">
        <f t="shared" si="4"/>
        <v>0.99449999999999994</v>
      </c>
    </row>
    <row r="45" spans="1:6" x14ac:dyDescent="0.3">
      <c r="A45">
        <v>53</v>
      </c>
      <c r="C45">
        <v>0.98799999999999999</v>
      </c>
      <c r="D45">
        <v>0.95</v>
      </c>
      <c r="E45">
        <f t="shared" si="4"/>
        <v>0.96899999999999997</v>
      </c>
    </row>
    <row r="46" spans="1:6" x14ac:dyDescent="0.3">
      <c r="A46">
        <v>71</v>
      </c>
      <c r="C46">
        <v>0.02</v>
      </c>
      <c r="D46">
        <v>0.95</v>
      </c>
      <c r="E46">
        <f t="shared" si="4"/>
        <v>0.48500000000000004</v>
      </c>
      <c r="F46" t="s">
        <v>186</v>
      </c>
    </row>
    <row r="47" spans="1:6" x14ac:dyDescent="0.3">
      <c r="A47">
        <v>73</v>
      </c>
      <c r="C47">
        <v>0.99199999999999999</v>
      </c>
      <c r="D47">
        <v>1</v>
      </c>
      <c r="E47">
        <f t="shared" si="4"/>
        <v>0.996</v>
      </c>
    </row>
    <row r="48" spans="1:6" x14ac:dyDescent="0.3">
      <c r="A48">
        <v>121</v>
      </c>
      <c r="C48">
        <v>0.113</v>
      </c>
      <c r="D48">
        <v>1</v>
      </c>
      <c r="E48">
        <f t="shared" si="4"/>
        <v>0.55649999999999999</v>
      </c>
    </row>
    <row r="49" spans="1:5" x14ac:dyDescent="0.3">
      <c r="A49">
        <v>122</v>
      </c>
      <c r="C49">
        <v>3.0000000000000001E-3</v>
      </c>
      <c r="D49">
        <v>1</v>
      </c>
      <c r="E49">
        <f t="shared" si="4"/>
        <v>0.50149999999999995</v>
      </c>
    </row>
    <row r="50" spans="1:5" x14ac:dyDescent="0.3">
      <c r="A50">
        <v>135</v>
      </c>
      <c r="C50">
        <v>2.1000000000000001E-2</v>
      </c>
      <c r="D50">
        <v>0.85</v>
      </c>
      <c r="E50">
        <f t="shared" si="4"/>
        <v>0.4355</v>
      </c>
    </row>
    <row r="51" spans="1:5" x14ac:dyDescent="0.3">
      <c r="A51">
        <v>139</v>
      </c>
      <c r="C51">
        <v>8.0000000000000002E-3</v>
      </c>
      <c r="D51">
        <v>1</v>
      </c>
      <c r="E51">
        <f t="shared" si="4"/>
        <v>0.504</v>
      </c>
    </row>
    <row r="52" spans="1:5" x14ac:dyDescent="0.3">
      <c r="A52">
        <v>140</v>
      </c>
      <c r="C52">
        <v>3.4000000000000002E-2</v>
      </c>
      <c r="D52">
        <v>0.95</v>
      </c>
      <c r="E52">
        <f t="shared" si="4"/>
        <v>0.49199999999999999</v>
      </c>
    </row>
    <row r="53" spans="1:5" x14ac:dyDescent="0.3">
      <c r="A53">
        <v>163</v>
      </c>
      <c r="C53">
        <v>0.38200000000000001</v>
      </c>
      <c r="D53">
        <v>0.9</v>
      </c>
      <c r="E53">
        <f t="shared" si="4"/>
        <v>0.64100000000000001</v>
      </c>
    </row>
    <row r="54" spans="1:5" x14ac:dyDescent="0.3">
      <c r="A54">
        <v>184</v>
      </c>
      <c r="C54">
        <v>4.0000000000000001E-3</v>
      </c>
      <c r="D54">
        <v>0.85</v>
      </c>
      <c r="E54">
        <f t="shared" si="4"/>
        <v>0.42699999999999999</v>
      </c>
    </row>
    <row r="55" spans="1:5" x14ac:dyDescent="0.3">
      <c r="A55">
        <v>193</v>
      </c>
      <c r="C55">
        <v>7.3999999999999996E-2</v>
      </c>
      <c r="D55">
        <v>0.95</v>
      </c>
      <c r="E55">
        <f t="shared" si="4"/>
        <v>0.51200000000000001</v>
      </c>
    </row>
    <row r="56" spans="1:5" x14ac:dyDescent="0.3">
      <c r="A56">
        <v>207</v>
      </c>
      <c r="C56">
        <v>0.93400000000000005</v>
      </c>
      <c r="D56">
        <v>0.95</v>
      </c>
      <c r="E56">
        <f t="shared" si="4"/>
        <v>0.94199999999999984</v>
      </c>
    </row>
    <row r="57" spans="1:5" x14ac:dyDescent="0.3">
      <c r="A57">
        <v>234</v>
      </c>
      <c r="C57">
        <v>2.3E-2</v>
      </c>
      <c r="D57">
        <v>0.9</v>
      </c>
      <c r="E57">
        <f t="shared" si="4"/>
        <v>0.46150000000000002</v>
      </c>
    </row>
    <row r="58" spans="1:5" x14ac:dyDescent="0.3">
      <c r="A58">
        <v>258</v>
      </c>
      <c r="C58">
        <v>0.998</v>
      </c>
      <c r="D58">
        <v>0.95</v>
      </c>
      <c r="E58">
        <f t="shared" si="4"/>
        <v>0.97399999999999987</v>
      </c>
    </row>
    <row r="60" spans="1:5" x14ac:dyDescent="0.3">
      <c r="A60" t="s">
        <v>68</v>
      </c>
    </row>
    <row r="61" spans="1:5" x14ac:dyDescent="0.3">
      <c r="B61" t="s">
        <v>34</v>
      </c>
    </row>
    <row r="62" spans="1:5" x14ac:dyDescent="0.3">
      <c r="A62" t="s">
        <v>71</v>
      </c>
      <c r="B62" t="s">
        <v>35</v>
      </c>
      <c r="C62" t="s">
        <v>66</v>
      </c>
      <c r="D62" t="s">
        <v>13</v>
      </c>
    </row>
    <row r="63" spans="1:5" x14ac:dyDescent="0.3">
      <c r="A63">
        <v>10</v>
      </c>
      <c r="C63">
        <v>8.8999999999999996E-2</v>
      </c>
      <c r="D63">
        <v>0.7</v>
      </c>
      <c r="E63">
        <f t="shared" ref="E63:E77" si="5">(IF(B63="Yes", 1, AVERAGE(C63:D63)) + C63 + D63)/3</f>
        <v>0.39450000000000002</v>
      </c>
    </row>
    <row r="64" spans="1:5" x14ac:dyDescent="0.3">
      <c r="A64">
        <v>18</v>
      </c>
      <c r="C64">
        <v>0.48</v>
      </c>
      <c r="D64">
        <v>0.75</v>
      </c>
      <c r="E64">
        <f t="shared" si="5"/>
        <v>0.61499999999999999</v>
      </c>
    </row>
    <row r="65" spans="1:5" x14ac:dyDescent="0.3">
      <c r="A65">
        <v>115</v>
      </c>
      <c r="C65">
        <v>9.1999999999999998E-2</v>
      </c>
      <c r="D65">
        <v>0.7</v>
      </c>
      <c r="E65">
        <f t="shared" si="5"/>
        <v>0.39599999999999996</v>
      </c>
    </row>
    <row r="66" spans="1:5" x14ac:dyDescent="0.3">
      <c r="A66">
        <v>142</v>
      </c>
      <c r="C66">
        <v>0.54900000000000004</v>
      </c>
      <c r="D66">
        <v>0.65</v>
      </c>
      <c r="E66">
        <f t="shared" si="5"/>
        <v>0.59950000000000003</v>
      </c>
    </row>
    <row r="67" spans="1:5" x14ac:dyDescent="0.3">
      <c r="A67">
        <v>147</v>
      </c>
      <c r="C67">
        <v>0.01</v>
      </c>
      <c r="D67">
        <v>0.7</v>
      </c>
      <c r="E67">
        <f t="shared" si="5"/>
        <v>0.35499999999999998</v>
      </c>
    </row>
    <row r="68" spans="1:5" x14ac:dyDescent="0.3">
      <c r="A68">
        <v>160</v>
      </c>
      <c r="C68">
        <v>0.32900000000000001</v>
      </c>
      <c r="D68">
        <v>0.55000000000000004</v>
      </c>
      <c r="E68">
        <f t="shared" si="5"/>
        <v>0.4395</v>
      </c>
    </row>
    <row r="69" spans="1:5" x14ac:dyDescent="0.3">
      <c r="A69">
        <v>167</v>
      </c>
      <c r="C69">
        <v>0.26</v>
      </c>
      <c r="D69">
        <v>0.75</v>
      </c>
      <c r="E69">
        <f t="shared" si="5"/>
        <v>0.505</v>
      </c>
    </row>
    <row r="70" spans="1:5" x14ac:dyDescent="0.3">
      <c r="A70">
        <v>171</v>
      </c>
      <c r="C70">
        <v>0.03</v>
      </c>
      <c r="D70">
        <v>0.9</v>
      </c>
      <c r="E70">
        <f t="shared" si="5"/>
        <v>0.46500000000000002</v>
      </c>
    </row>
    <row r="71" spans="1:5" x14ac:dyDescent="0.3">
      <c r="A71">
        <v>192</v>
      </c>
      <c r="C71">
        <v>0.19500000000000001</v>
      </c>
      <c r="D71">
        <v>0.55000000000000004</v>
      </c>
      <c r="E71">
        <f t="shared" si="5"/>
        <v>0.37250000000000005</v>
      </c>
    </row>
    <row r="72" spans="1:5" x14ac:dyDescent="0.3">
      <c r="A72">
        <v>232</v>
      </c>
      <c r="C72">
        <v>0.11799999999999999</v>
      </c>
      <c r="D72">
        <v>0.65</v>
      </c>
      <c r="E72">
        <f t="shared" si="5"/>
        <v>0.38400000000000006</v>
      </c>
    </row>
    <row r="73" spans="1:5" x14ac:dyDescent="0.3">
      <c r="A73">
        <v>240</v>
      </c>
      <c r="C73">
        <v>0.71699999999999997</v>
      </c>
      <c r="D73">
        <v>0.75</v>
      </c>
      <c r="E73">
        <f t="shared" si="5"/>
        <v>0.73349999999999993</v>
      </c>
    </row>
    <row r="74" spans="1:5" x14ac:dyDescent="0.3">
      <c r="A74">
        <v>252</v>
      </c>
      <c r="C74">
        <v>0.95399999999999996</v>
      </c>
      <c r="D74">
        <v>0.7</v>
      </c>
      <c r="E74">
        <f t="shared" si="5"/>
        <v>0.82699999999999996</v>
      </c>
    </row>
    <row r="75" spans="1:5" x14ac:dyDescent="0.3">
      <c r="A75">
        <v>256</v>
      </c>
      <c r="C75">
        <v>0.20599999999999999</v>
      </c>
      <c r="D75">
        <v>1</v>
      </c>
      <c r="E75">
        <f t="shared" si="5"/>
        <v>0.60299999999999998</v>
      </c>
    </row>
    <row r="76" spans="1:5" x14ac:dyDescent="0.3">
      <c r="A76">
        <v>262</v>
      </c>
      <c r="C76">
        <v>0.34899999999999998</v>
      </c>
      <c r="D76">
        <v>0.8</v>
      </c>
      <c r="E76">
        <f t="shared" si="5"/>
        <v>0.57450000000000001</v>
      </c>
    </row>
    <row r="77" spans="1:5" x14ac:dyDescent="0.3">
      <c r="A77">
        <v>289</v>
      </c>
      <c r="C77">
        <v>0.47799999999999998</v>
      </c>
      <c r="D77">
        <v>0.75</v>
      </c>
      <c r="E77">
        <f t="shared" si="5"/>
        <v>0.61399999999999999</v>
      </c>
    </row>
    <row r="79" spans="1:5" x14ac:dyDescent="0.3">
      <c r="A79" t="s">
        <v>65</v>
      </c>
    </row>
    <row r="80" spans="1:5" x14ac:dyDescent="0.3">
      <c r="B80" t="s">
        <v>34</v>
      </c>
    </row>
    <row r="81" spans="1:4" x14ac:dyDescent="0.3">
      <c r="A81" t="s">
        <v>71</v>
      </c>
      <c r="B81" t="s">
        <v>66</v>
      </c>
    </row>
    <row r="82" spans="1:4" x14ac:dyDescent="0.3">
      <c r="A82">
        <v>68</v>
      </c>
      <c r="B82">
        <v>5.3999999999999999E-2</v>
      </c>
      <c r="C82">
        <f t="shared" ref="C82:C87" si="6">B82</f>
        <v>5.3999999999999999E-2</v>
      </c>
    </row>
    <row r="83" spans="1:4" x14ac:dyDescent="0.3">
      <c r="A83">
        <v>119</v>
      </c>
      <c r="B83">
        <v>0.89600000000000002</v>
      </c>
      <c r="C83">
        <f t="shared" si="6"/>
        <v>0.89600000000000002</v>
      </c>
    </row>
    <row r="84" spans="1:4" x14ac:dyDescent="0.3">
      <c r="A84">
        <v>130</v>
      </c>
      <c r="B84">
        <v>1.9E-2</v>
      </c>
      <c r="C84">
        <f t="shared" si="6"/>
        <v>1.9E-2</v>
      </c>
    </row>
    <row r="85" spans="1:4" x14ac:dyDescent="0.3">
      <c r="A85">
        <v>177</v>
      </c>
      <c r="B85">
        <v>2.7E-2</v>
      </c>
      <c r="C85">
        <f t="shared" si="6"/>
        <v>2.7E-2</v>
      </c>
    </row>
    <row r="86" spans="1:4" x14ac:dyDescent="0.3">
      <c r="A86">
        <v>188</v>
      </c>
      <c r="B86">
        <v>0.88600000000000001</v>
      </c>
      <c r="C86">
        <f t="shared" si="6"/>
        <v>0.88600000000000001</v>
      </c>
    </row>
    <row r="87" spans="1:4" x14ac:dyDescent="0.3">
      <c r="A87">
        <v>200</v>
      </c>
      <c r="B87">
        <v>7.0000000000000001E-3</v>
      </c>
      <c r="C87">
        <f t="shared" si="6"/>
        <v>7.0000000000000001E-3</v>
      </c>
    </row>
    <row r="89" spans="1:4" x14ac:dyDescent="0.3">
      <c r="A89" t="s">
        <v>6</v>
      </c>
    </row>
    <row r="90" spans="1:4" s="2" customFormat="1" x14ac:dyDescent="0.3">
      <c r="A90" s="2" t="s">
        <v>66</v>
      </c>
      <c r="C90" t="s">
        <v>40</v>
      </c>
      <c r="D90"/>
    </row>
    <row r="91" spans="1:4" s="2" customFormat="1" x14ac:dyDescent="0.3">
      <c r="A91" s="2" t="s">
        <v>29</v>
      </c>
      <c r="B91" s="2" t="s">
        <v>10</v>
      </c>
      <c r="C91" t="s">
        <v>41</v>
      </c>
      <c r="D91" t="s">
        <v>10</v>
      </c>
    </row>
    <row r="93" spans="1:4" x14ac:dyDescent="0.3">
      <c r="A93" t="s">
        <v>36</v>
      </c>
    </row>
    <row r="94" spans="1:4" x14ac:dyDescent="0.3">
      <c r="B94" t="s">
        <v>37</v>
      </c>
    </row>
    <row r="95" spans="1:4" x14ac:dyDescent="0.3">
      <c r="A95" t="s">
        <v>71</v>
      </c>
      <c r="B95" t="s">
        <v>38</v>
      </c>
      <c r="C95" t="s">
        <v>39</v>
      </c>
    </row>
    <row r="96" spans="1:4" x14ac:dyDescent="0.3">
      <c r="A96">
        <v>2</v>
      </c>
      <c r="B96">
        <v>41.430999999999997</v>
      </c>
      <c r="C96" t="s">
        <v>11</v>
      </c>
    </row>
    <row r="98" spans="1:11" x14ac:dyDescent="0.3">
      <c r="A98" t="s">
        <v>46</v>
      </c>
    </row>
    <row r="99" spans="1:11" x14ac:dyDescent="0.3">
      <c r="B99" t="s">
        <v>44</v>
      </c>
    </row>
    <row r="100" spans="1:11" x14ac:dyDescent="0.3">
      <c r="A100" t="s">
        <v>71</v>
      </c>
      <c r="B100">
        <v>1.84</v>
      </c>
      <c r="C100" t="s">
        <v>72</v>
      </c>
    </row>
    <row r="101" spans="1:11" x14ac:dyDescent="0.3">
      <c r="B101" t="s">
        <v>172</v>
      </c>
    </row>
    <row r="103" spans="1:11" x14ac:dyDescent="0.3">
      <c r="A103" t="s">
        <v>43</v>
      </c>
      <c r="B103" t="s">
        <v>51</v>
      </c>
      <c r="D103" t="s">
        <v>50</v>
      </c>
      <c r="G103" t="s">
        <v>56</v>
      </c>
      <c r="I103" t="s">
        <v>60</v>
      </c>
      <c r="J103" t="s">
        <v>61</v>
      </c>
    </row>
    <row r="104" spans="1:11" x14ac:dyDescent="0.3">
      <c r="B104" t="s">
        <v>44</v>
      </c>
      <c r="C104" t="s">
        <v>47</v>
      </c>
      <c r="D104" t="s">
        <v>52</v>
      </c>
      <c r="E104" t="s">
        <v>53</v>
      </c>
      <c r="F104" t="s">
        <v>54</v>
      </c>
      <c r="G104" t="s">
        <v>57</v>
      </c>
      <c r="H104" t="s">
        <v>47</v>
      </c>
      <c r="J104" t="s">
        <v>57</v>
      </c>
      <c r="K104" t="s">
        <v>62</v>
      </c>
    </row>
    <row r="105" spans="1:11" x14ac:dyDescent="0.3">
      <c r="A105" t="s">
        <v>71</v>
      </c>
      <c r="B105">
        <v>-3.18</v>
      </c>
      <c r="C105" t="s">
        <v>73</v>
      </c>
      <c r="D105">
        <v>0.1</v>
      </c>
      <c r="E105" t="s">
        <v>74</v>
      </c>
      <c r="F105" t="s">
        <v>29</v>
      </c>
      <c r="G105">
        <v>0.81479999999999997</v>
      </c>
      <c r="H105" t="s">
        <v>75</v>
      </c>
      <c r="J105">
        <v>0.621</v>
      </c>
      <c r="K105">
        <v>50</v>
      </c>
    </row>
    <row r="107" spans="1:11" x14ac:dyDescent="0.3">
      <c r="A107" t="s">
        <v>175</v>
      </c>
      <c r="B107" t="s">
        <v>174</v>
      </c>
      <c r="C107" t="s">
        <v>173</v>
      </c>
    </row>
    <row r="108" spans="1:11" x14ac:dyDescent="0.3">
      <c r="A108" t="s">
        <v>71</v>
      </c>
      <c r="B108" t="s">
        <v>76</v>
      </c>
      <c r="C108" t="s">
        <v>176</v>
      </c>
    </row>
  </sheetData>
  <conditionalFormatting sqref="E63:E77">
    <cfRule type="iconSet" priority="5">
      <iconSet>
        <cfvo type="percent" val="0"/>
        <cfvo type="num" val="0.5"/>
        <cfvo type="num" val="0.75"/>
      </iconSet>
    </cfRule>
  </conditionalFormatting>
  <conditionalFormatting sqref="C33:C34">
    <cfRule type="iconSet" priority="2">
      <iconSet>
        <cfvo type="percent" val="0"/>
        <cfvo type="num" val="0.5"/>
        <cfvo type="num" val="0.75"/>
      </iconSet>
    </cfRule>
  </conditionalFormatting>
  <conditionalFormatting sqref="E4:E20">
    <cfRule type="iconSet" priority="17">
      <iconSet>
        <cfvo type="percent" val="0"/>
        <cfvo type="num" val="0.33"/>
        <cfvo type="num" val="0.66"/>
      </iconSet>
    </cfRule>
  </conditionalFormatting>
  <conditionalFormatting sqref="M4:M20">
    <cfRule type="iconSet" priority="18">
      <iconSet>
        <cfvo type="percent" val="0"/>
        <cfvo type="num" val="0.69"/>
        <cfvo type="num" val="0.84"/>
      </iconSet>
    </cfRule>
  </conditionalFormatting>
  <conditionalFormatting sqref="J4:J20">
    <cfRule type="iconSet" priority="19">
      <iconSet>
        <cfvo type="percent" val="0"/>
        <cfvo type="num" val="0.5"/>
        <cfvo type="num" val="0.75"/>
      </iconSet>
    </cfRule>
  </conditionalFormatting>
  <conditionalFormatting sqref="E39:E58">
    <cfRule type="iconSet" priority="20">
      <iconSet>
        <cfvo type="percent" val="0"/>
        <cfvo type="num" val="0.5"/>
        <cfvo type="num" val="0.75"/>
      </iconSet>
    </cfRule>
  </conditionalFormatting>
  <conditionalFormatting sqref="C81:C87">
    <cfRule type="iconSet" priority="22">
      <iconSet>
        <cfvo type="percent" val="0"/>
        <cfvo type="num" val="0.5"/>
        <cfvo type="num" val="0.75"/>
      </iconSet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workbookViewId="0">
      <selection activeCell="H22" sqref="H22"/>
    </sheetView>
  </sheetViews>
  <sheetFormatPr defaultRowHeight="14.4" x14ac:dyDescent="0.3"/>
  <cols>
    <col min="4" max="4" width="13.5546875" customWidth="1"/>
    <col min="5" max="5" width="13.109375" bestFit="1" customWidth="1"/>
    <col min="9" max="9" width="10.5546875" bestFit="1" customWidth="1"/>
  </cols>
  <sheetData>
    <row r="1" spans="1:19" x14ac:dyDescent="0.3">
      <c r="A1" t="s">
        <v>0</v>
      </c>
    </row>
    <row r="2" spans="1:19" x14ac:dyDescent="0.3">
      <c r="D2" t="s">
        <v>3</v>
      </c>
      <c r="J2" t="s">
        <v>5</v>
      </c>
      <c r="O2" t="s">
        <v>18</v>
      </c>
      <c r="S2" t="s">
        <v>31</v>
      </c>
    </row>
    <row r="3" spans="1:19" x14ac:dyDescent="0.3">
      <c r="A3" t="s">
        <v>77</v>
      </c>
      <c r="B3" t="s">
        <v>78</v>
      </c>
      <c r="C3" t="s">
        <v>79</v>
      </c>
      <c r="D3" t="s">
        <v>4</v>
      </c>
      <c r="E3" t="s">
        <v>181</v>
      </c>
      <c r="F3" t="s">
        <v>13</v>
      </c>
      <c r="I3" t="s">
        <v>16</v>
      </c>
      <c r="J3" t="s">
        <v>17</v>
      </c>
      <c r="K3" t="s">
        <v>25</v>
      </c>
      <c r="N3" t="s">
        <v>19</v>
      </c>
      <c r="R3" t="s">
        <v>32</v>
      </c>
    </row>
    <row r="4" spans="1:19" x14ac:dyDescent="0.3">
      <c r="A4">
        <v>9</v>
      </c>
      <c r="F4">
        <v>0.66</v>
      </c>
      <c r="G4">
        <f t="shared" ref="G4:G17" si="0">(IF(D4&gt;0.5, 1, IF(D4&gt;0.2, 0.66, IF(D4&gt;0.1, 0.33, 0)))+E4+F4)/3</f>
        <v>0.22</v>
      </c>
      <c r="J4">
        <v>0.69</v>
      </c>
      <c r="K4" t="s">
        <v>26</v>
      </c>
      <c r="L4">
        <f t="shared" ref="L4:L9" si="1">(IF(K4="NA", AVERAGE(IF(I4="High", 1, IF(I4="Medium", 0.667, IF(I4="Low", 0.333, 0))),J4), (K4+1)/2)+J4+IF(I4="High", 1, IF(I4="Medium", 0.667, IF(I4="Low", 0.333, 0))))/3</f>
        <v>0.34499999999999997</v>
      </c>
      <c r="N4">
        <v>0.16</v>
      </c>
      <c r="O4">
        <f t="shared" ref="O4:O10" si="2">N4</f>
        <v>0.16</v>
      </c>
      <c r="R4">
        <v>0</v>
      </c>
    </row>
    <row r="5" spans="1:19" x14ac:dyDescent="0.3">
      <c r="A5">
        <v>10</v>
      </c>
      <c r="D5">
        <v>0.81</v>
      </c>
      <c r="E5">
        <v>0.55529300000000004</v>
      </c>
      <c r="G5">
        <f t="shared" si="0"/>
        <v>0.51843099999999998</v>
      </c>
      <c r="K5" t="s">
        <v>26</v>
      </c>
      <c r="L5">
        <f t="shared" si="1"/>
        <v>0</v>
      </c>
      <c r="N5">
        <v>0.19</v>
      </c>
      <c r="O5">
        <f t="shared" si="2"/>
        <v>0.19</v>
      </c>
      <c r="R5">
        <v>0</v>
      </c>
    </row>
    <row r="6" spans="1:19" x14ac:dyDescent="0.3">
      <c r="C6">
        <v>4</v>
      </c>
      <c r="D6">
        <v>11.66</v>
      </c>
      <c r="G6">
        <f t="shared" si="0"/>
        <v>0.33333333333333331</v>
      </c>
      <c r="K6" t="s">
        <v>26</v>
      </c>
      <c r="L6">
        <f t="shared" si="1"/>
        <v>0</v>
      </c>
      <c r="N6">
        <v>0.2</v>
      </c>
      <c r="O6">
        <f t="shared" si="2"/>
        <v>0.2</v>
      </c>
      <c r="R6">
        <v>0</v>
      </c>
    </row>
    <row r="7" spans="1:19" x14ac:dyDescent="0.3">
      <c r="C7">
        <v>5</v>
      </c>
      <c r="D7">
        <v>6.41</v>
      </c>
      <c r="F7">
        <v>0.6</v>
      </c>
      <c r="G7">
        <f t="shared" si="0"/>
        <v>0.53333333333333333</v>
      </c>
      <c r="K7" t="s">
        <v>26</v>
      </c>
      <c r="L7">
        <f t="shared" si="1"/>
        <v>0</v>
      </c>
      <c r="N7">
        <v>0.23</v>
      </c>
      <c r="O7">
        <f t="shared" si="2"/>
        <v>0.23</v>
      </c>
      <c r="R7">
        <v>0</v>
      </c>
    </row>
    <row r="8" spans="1:19" x14ac:dyDescent="0.3">
      <c r="A8">
        <v>12</v>
      </c>
      <c r="E8">
        <v>0.5</v>
      </c>
      <c r="F8">
        <v>0.74</v>
      </c>
      <c r="G8">
        <f t="shared" si="0"/>
        <v>0.41333333333333333</v>
      </c>
      <c r="J8">
        <v>0.26</v>
      </c>
      <c r="K8" t="s">
        <v>26</v>
      </c>
      <c r="L8">
        <f t="shared" si="1"/>
        <v>0.13</v>
      </c>
      <c r="N8">
        <v>0.13</v>
      </c>
      <c r="O8">
        <f t="shared" si="2"/>
        <v>0.13</v>
      </c>
      <c r="R8">
        <v>0</v>
      </c>
    </row>
    <row r="9" spans="1:19" x14ac:dyDescent="0.3">
      <c r="A9">
        <v>21</v>
      </c>
      <c r="B9">
        <v>16</v>
      </c>
      <c r="D9">
        <v>1.18</v>
      </c>
      <c r="F9">
        <v>0.73</v>
      </c>
      <c r="G9">
        <f t="shared" si="0"/>
        <v>0.57666666666666666</v>
      </c>
      <c r="K9" t="s">
        <v>26</v>
      </c>
      <c r="L9">
        <f t="shared" si="1"/>
        <v>0</v>
      </c>
      <c r="N9">
        <v>0.3</v>
      </c>
      <c r="O9">
        <f t="shared" si="2"/>
        <v>0.3</v>
      </c>
      <c r="R9">
        <v>0</v>
      </c>
    </row>
    <row r="10" spans="1:19" x14ac:dyDescent="0.3">
      <c r="A10">
        <v>22</v>
      </c>
      <c r="B10">
        <v>17</v>
      </c>
      <c r="D10">
        <v>0.56000000000000005</v>
      </c>
      <c r="E10">
        <v>0.54173499999999997</v>
      </c>
      <c r="F10">
        <v>0.6</v>
      </c>
      <c r="G10">
        <f t="shared" si="0"/>
        <v>0.71391166666666672</v>
      </c>
      <c r="K10" t="s">
        <v>26</v>
      </c>
      <c r="L10">
        <f t="shared" ref="L10:L17" si="3">(IF(K10="NA", AVERAGE(IF(I10="High", 1, IF(I10="Medium", 0.667, IF(I10="Low", 0.333, 0))),J10), (K10+1)/2)+J10+IF(I10="High", 1, IF(I10="Medium", 0.667, IF(I10="Low", 0.333, 0))))/3</f>
        <v>0</v>
      </c>
      <c r="N10">
        <v>0.32</v>
      </c>
      <c r="O10">
        <f t="shared" si="2"/>
        <v>0.32</v>
      </c>
      <c r="R10">
        <v>0</v>
      </c>
    </row>
    <row r="11" spans="1:19" x14ac:dyDescent="0.3">
      <c r="A11">
        <v>80</v>
      </c>
      <c r="B11">
        <v>75</v>
      </c>
      <c r="C11">
        <v>63</v>
      </c>
      <c r="D11">
        <v>0.61</v>
      </c>
      <c r="F11">
        <v>0.66</v>
      </c>
      <c r="G11">
        <f t="shared" si="0"/>
        <v>0.55333333333333334</v>
      </c>
      <c r="K11" t="s">
        <v>26</v>
      </c>
      <c r="L11">
        <f t="shared" si="3"/>
        <v>0</v>
      </c>
      <c r="N11">
        <v>0.4</v>
      </c>
      <c r="O11">
        <f t="shared" ref="O11:O17" si="4">N11</f>
        <v>0.4</v>
      </c>
      <c r="R11">
        <v>0</v>
      </c>
    </row>
    <row r="12" spans="1:19" x14ac:dyDescent="0.3">
      <c r="A12">
        <v>152</v>
      </c>
      <c r="B12">
        <v>147</v>
      </c>
      <c r="C12">
        <v>135</v>
      </c>
      <c r="E12">
        <v>0.60109699999999999</v>
      </c>
      <c r="F12">
        <v>0.86</v>
      </c>
      <c r="G12">
        <f t="shared" si="0"/>
        <v>0.48703233333333334</v>
      </c>
      <c r="J12">
        <v>0.63</v>
      </c>
      <c r="K12" t="s">
        <v>26</v>
      </c>
      <c r="L12">
        <f t="shared" si="3"/>
        <v>0.315</v>
      </c>
      <c r="N12">
        <v>0.39</v>
      </c>
      <c r="O12">
        <f t="shared" si="4"/>
        <v>0.39</v>
      </c>
      <c r="R12">
        <v>0</v>
      </c>
    </row>
    <row r="13" spans="1:19" x14ac:dyDescent="0.3">
      <c r="A13">
        <v>202</v>
      </c>
      <c r="B13">
        <v>197</v>
      </c>
      <c r="C13">
        <v>185</v>
      </c>
      <c r="D13">
        <v>1.64</v>
      </c>
      <c r="E13">
        <v>0.69355299999999998</v>
      </c>
      <c r="F13">
        <v>0.62</v>
      </c>
      <c r="G13">
        <f t="shared" si="0"/>
        <v>0.77118433333333336</v>
      </c>
      <c r="K13" t="s">
        <v>26</v>
      </c>
      <c r="L13">
        <f t="shared" si="3"/>
        <v>0</v>
      </c>
      <c r="N13">
        <v>0.23</v>
      </c>
      <c r="O13">
        <f t="shared" si="4"/>
        <v>0.23</v>
      </c>
      <c r="R13">
        <v>0</v>
      </c>
    </row>
    <row r="14" spans="1:19" x14ac:dyDescent="0.3">
      <c r="A14">
        <v>210</v>
      </c>
      <c r="B14">
        <v>205</v>
      </c>
      <c r="C14">
        <v>193</v>
      </c>
      <c r="D14">
        <v>1.6</v>
      </c>
      <c r="F14">
        <v>0.7</v>
      </c>
      <c r="G14">
        <f t="shared" si="0"/>
        <v>0.56666666666666665</v>
      </c>
      <c r="K14" t="s">
        <v>26</v>
      </c>
      <c r="L14">
        <f t="shared" si="3"/>
        <v>0</v>
      </c>
      <c r="N14">
        <v>0.22</v>
      </c>
      <c r="O14">
        <f t="shared" si="4"/>
        <v>0.22</v>
      </c>
      <c r="R14">
        <v>0</v>
      </c>
    </row>
    <row r="15" spans="1:19" x14ac:dyDescent="0.3">
      <c r="A15">
        <v>220</v>
      </c>
      <c r="B15">
        <v>215</v>
      </c>
      <c r="C15">
        <v>203</v>
      </c>
      <c r="D15">
        <v>1.76</v>
      </c>
      <c r="F15">
        <v>0.86</v>
      </c>
      <c r="G15">
        <f t="shared" si="0"/>
        <v>0.62</v>
      </c>
      <c r="K15" t="s">
        <v>26</v>
      </c>
      <c r="L15">
        <f t="shared" si="3"/>
        <v>0</v>
      </c>
      <c r="N15">
        <v>0.54</v>
      </c>
      <c r="O15">
        <f t="shared" si="4"/>
        <v>0.54</v>
      </c>
      <c r="R15">
        <v>0</v>
      </c>
    </row>
    <row r="16" spans="1:19" x14ac:dyDescent="0.3">
      <c r="A16">
        <v>229</v>
      </c>
      <c r="B16">
        <v>224</v>
      </c>
      <c r="C16">
        <v>212</v>
      </c>
      <c r="D16">
        <v>0.62</v>
      </c>
      <c r="E16">
        <v>0.5</v>
      </c>
      <c r="F16">
        <v>0.85</v>
      </c>
      <c r="G16">
        <f t="shared" si="0"/>
        <v>0.78333333333333333</v>
      </c>
      <c r="K16" t="s">
        <v>26</v>
      </c>
      <c r="L16">
        <f t="shared" si="3"/>
        <v>0</v>
      </c>
      <c r="N16">
        <v>0.52</v>
      </c>
      <c r="O16">
        <f t="shared" si="4"/>
        <v>0.52</v>
      </c>
      <c r="R16">
        <v>0</v>
      </c>
    </row>
    <row r="17" spans="1:18" x14ac:dyDescent="0.3">
      <c r="A17">
        <v>273</v>
      </c>
      <c r="B17">
        <v>268</v>
      </c>
      <c r="C17">
        <v>256</v>
      </c>
      <c r="D17">
        <v>0.41</v>
      </c>
      <c r="F17">
        <v>0.64</v>
      </c>
      <c r="G17">
        <f t="shared" si="0"/>
        <v>0.43333333333333335</v>
      </c>
      <c r="K17" t="s">
        <v>26</v>
      </c>
      <c r="L17">
        <f t="shared" si="3"/>
        <v>0</v>
      </c>
      <c r="N17">
        <v>0.27</v>
      </c>
      <c r="O17">
        <f t="shared" si="4"/>
        <v>0.27</v>
      </c>
      <c r="R17">
        <v>0</v>
      </c>
    </row>
    <row r="19" spans="1:18" x14ac:dyDescent="0.3">
      <c r="A19" t="s">
        <v>6</v>
      </c>
    </row>
    <row r="20" spans="1:18" x14ac:dyDescent="0.3">
      <c r="A20" t="s">
        <v>4</v>
      </c>
      <c r="D20" t="s">
        <v>13</v>
      </c>
      <c r="I20" t="s">
        <v>17</v>
      </c>
      <c r="K20" t="s">
        <v>25</v>
      </c>
      <c r="O20" t="s">
        <v>19</v>
      </c>
    </row>
    <row r="21" spans="1:18" x14ac:dyDescent="0.3">
      <c r="A21" t="s">
        <v>7</v>
      </c>
      <c r="B21" t="s">
        <v>8</v>
      </c>
      <c r="D21" t="s">
        <v>7</v>
      </c>
      <c r="E21" t="s">
        <v>10</v>
      </c>
      <c r="I21" t="s">
        <v>7</v>
      </c>
      <c r="J21" t="s">
        <v>69</v>
      </c>
      <c r="K21" t="s">
        <v>27</v>
      </c>
      <c r="L21" t="s">
        <v>28</v>
      </c>
      <c r="O21" t="s">
        <v>20</v>
      </c>
      <c r="P21" t="s">
        <v>21</v>
      </c>
    </row>
    <row r="22" spans="1:18" x14ac:dyDescent="0.3">
      <c r="A22" t="s">
        <v>9</v>
      </c>
      <c r="B22" t="s">
        <v>12</v>
      </c>
      <c r="D22" t="s">
        <v>14</v>
      </c>
      <c r="E22" t="s">
        <v>15</v>
      </c>
      <c r="I22" t="s">
        <v>11</v>
      </c>
      <c r="J22" t="s">
        <v>70</v>
      </c>
      <c r="K22" t="s">
        <v>29</v>
      </c>
      <c r="L22" t="s">
        <v>30</v>
      </c>
      <c r="O22" t="s">
        <v>7</v>
      </c>
      <c r="P22" t="s">
        <v>22</v>
      </c>
    </row>
    <row r="23" spans="1:18" x14ac:dyDescent="0.3">
      <c r="A23" t="s">
        <v>11</v>
      </c>
      <c r="B23" t="s">
        <v>10</v>
      </c>
      <c r="O23" t="s">
        <v>9</v>
      </c>
      <c r="P23" t="s">
        <v>23</v>
      </c>
    </row>
    <row r="24" spans="1:18" x14ac:dyDescent="0.3">
      <c r="O24" t="s">
        <v>11</v>
      </c>
      <c r="P24" t="s">
        <v>24</v>
      </c>
    </row>
    <row r="25" spans="1:18" x14ac:dyDescent="0.3">
      <c r="A25" t="s">
        <v>33</v>
      </c>
    </row>
    <row r="26" spans="1:18" x14ac:dyDescent="0.3">
      <c r="D26" t="s">
        <v>31</v>
      </c>
    </row>
    <row r="27" spans="1:18" x14ac:dyDescent="0.3">
      <c r="A27" t="s">
        <v>77</v>
      </c>
      <c r="B27" t="s">
        <v>78</v>
      </c>
      <c r="C27" t="s">
        <v>79</v>
      </c>
      <c r="D27" t="s">
        <v>32</v>
      </c>
    </row>
    <row r="28" spans="1:18" x14ac:dyDescent="0.3">
      <c r="A28">
        <v>120</v>
      </c>
      <c r="B28">
        <v>115</v>
      </c>
      <c r="C28">
        <v>103</v>
      </c>
      <c r="D28">
        <v>0.52306699999999995</v>
      </c>
      <c r="E28">
        <f>D28</f>
        <v>0.52306699999999995</v>
      </c>
    </row>
    <row r="29" spans="1:18" x14ac:dyDescent="0.3">
      <c r="A29">
        <v>138</v>
      </c>
      <c r="B29">
        <v>133</v>
      </c>
      <c r="C29">
        <v>121</v>
      </c>
      <c r="D29">
        <v>0.86075100000000004</v>
      </c>
      <c r="E29">
        <f>D29</f>
        <v>0.86075100000000004</v>
      </c>
    </row>
    <row r="30" spans="1:18" x14ac:dyDescent="0.3">
      <c r="A30">
        <v>147</v>
      </c>
      <c r="B30">
        <v>142</v>
      </c>
      <c r="C30">
        <v>130</v>
      </c>
      <c r="D30">
        <v>0.52132999999999996</v>
      </c>
      <c r="E30">
        <f>D30</f>
        <v>0.52132999999999996</v>
      </c>
    </row>
    <row r="31" spans="1:18" x14ac:dyDescent="0.3">
      <c r="A31">
        <v>246</v>
      </c>
      <c r="B31">
        <v>241</v>
      </c>
      <c r="C31">
        <v>229</v>
      </c>
      <c r="D31">
        <v>0.71280699999999997</v>
      </c>
      <c r="E31">
        <f>D31</f>
        <v>0.71280699999999997</v>
      </c>
    </row>
    <row r="32" spans="1:18" x14ac:dyDescent="0.3">
      <c r="A32">
        <v>280</v>
      </c>
      <c r="B32">
        <v>275</v>
      </c>
      <c r="C32">
        <v>263</v>
      </c>
      <c r="D32">
        <v>0.54275899999999999</v>
      </c>
      <c r="E32">
        <f>D32</f>
        <v>0.54275899999999999</v>
      </c>
    </row>
    <row r="35" spans="1:7" x14ac:dyDescent="0.3">
      <c r="A35" t="s">
        <v>67</v>
      </c>
    </row>
    <row r="36" spans="1:7" x14ac:dyDescent="0.3">
      <c r="D36" t="s">
        <v>34</v>
      </c>
    </row>
    <row r="37" spans="1:7" x14ac:dyDescent="0.3">
      <c r="A37" t="s">
        <v>77</v>
      </c>
      <c r="B37" t="s">
        <v>78</v>
      </c>
      <c r="C37" t="s">
        <v>79</v>
      </c>
      <c r="D37" t="s">
        <v>35</v>
      </c>
      <c r="E37" t="s">
        <v>66</v>
      </c>
      <c r="F37" t="s">
        <v>13</v>
      </c>
    </row>
    <row r="38" spans="1:7" x14ac:dyDescent="0.3">
      <c r="B38">
        <v>5</v>
      </c>
      <c r="E38">
        <v>3.5000000000000003E-2</v>
      </c>
      <c r="G38">
        <f>(IF(D38="Yes", 1, AVERAGE(E38:F38)) + E38 + F38)/3</f>
        <v>2.3333333333333334E-2</v>
      </c>
    </row>
    <row r="39" spans="1:7" x14ac:dyDescent="0.3">
      <c r="A39">
        <v>33</v>
      </c>
      <c r="B39">
        <v>28</v>
      </c>
      <c r="C39">
        <v>16</v>
      </c>
      <c r="E39">
        <v>0.99399999999999999</v>
      </c>
      <c r="F39">
        <v>1</v>
      </c>
      <c r="G39">
        <f>(IF(D39="Yes", 1, AVERAGE(E39:F39)) + E39 + F39)/3</f>
        <v>0.997</v>
      </c>
    </row>
    <row r="40" spans="1:7" x14ac:dyDescent="0.3">
      <c r="A40">
        <v>34</v>
      </c>
      <c r="B40">
        <v>29</v>
      </c>
      <c r="C40">
        <v>17</v>
      </c>
      <c r="E40">
        <v>0.16700000000000001</v>
      </c>
      <c r="F40">
        <v>1</v>
      </c>
      <c r="G40">
        <f t="shared" ref="G40:G58" si="5">(IF(D40="Yes", 1, AVERAGE(E40:F40)) + E40 + F40)/3</f>
        <v>0.58350000000000002</v>
      </c>
    </row>
    <row r="41" spans="1:7" x14ac:dyDescent="0.3">
      <c r="A41">
        <v>35</v>
      </c>
      <c r="B41">
        <v>30</v>
      </c>
      <c r="C41">
        <v>18</v>
      </c>
      <c r="E41">
        <v>8.4000000000000005E-2</v>
      </c>
      <c r="F41">
        <v>1</v>
      </c>
      <c r="G41">
        <f t="shared" si="5"/>
        <v>0.54199999999999993</v>
      </c>
    </row>
    <row r="42" spans="1:7" x14ac:dyDescent="0.3">
      <c r="A42">
        <v>47</v>
      </c>
      <c r="B42">
        <v>42</v>
      </c>
      <c r="C42">
        <v>30</v>
      </c>
      <c r="E42">
        <v>0.997</v>
      </c>
      <c r="F42">
        <v>1</v>
      </c>
      <c r="G42">
        <f t="shared" si="5"/>
        <v>0.99849999999999994</v>
      </c>
    </row>
    <row r="43" spans="1:7" x14ac:dyDescent="0.3">
      <c r="A43">
        <v>48</v>
      </c>
      <c r="B43">
        <v>43</v>
      </c>
      <c r="C43">
        <v>31</v>
      </c>
      <c r="E43">
        <v>0.123</v>
      </c>
      <c r="F43">
        <v>1</v>
      </c>
      <c r="G43">
        <f t="shared" si="5"/>
        <v>0.5615</v>
      </c>
    </row>
    <row r="44" spans="1:7" x14ac:dyDescent="0.3">
      <c r="A44">
        <v>49</v>
      </c>
      <c r="B44">
        <v>44</v>
      </c>
      <c r="C44">
        <v>32</v>
      </c>
      <c r="E44">
        <v>8.4000000000000005E-2</v>
      </c>
      <c r="F44">
        <v>1</v>
      </c>
      <c r="G44">
        <f t="shared" si="5"/>
        <v>0.54199999999999993</v>
      </c>
    </row>
    <row r="45" spans="1:7" x14ac:dyDescent="0.3">
      <c r="A45">
        <v>73</v>
      </c>
      <c r="B45">
        <v>68</v>
      </c>
      <c r="C45">
        <v>56</v>
      </c>
      <c r="E45">
        <v>0.31</v>
      </c>
      <c r="F45">
        <v>0.95</v>
      </c>
      <c r="G45">
        <f t="shared" si="5"/>
        <v>0.63</v>
      </c>
    </row>
    <row r="46" spans="1:7" x14ac:dyDescent="0.3">
      <c r="A46">
        <v>77</v>
      </c>
      <c r="B46">
        <v>72</v>
      </c>
      <c r="C46">
        <v>60</v>
      </c>
      <c r="E46">
        <v>0.39900000000000002</v>
      </c>
      <c r="F46">
        <v>0.95</v>
      </c>
      <c r="G46">
        <f t="shared" si="5"/>
        <v>0.6745000000000001</v>
      </c>
    </row>
    <row r="47" spans="1:7" x14ac:dyDescent="0.3">
      <c r="A47">
        <v>78</v>
      </c>
      <c r="B47">
        <v>73</v>
      </c>
      <c r="C47">
        <v>61</v>
      </c>
      <c r="E47">
        <v>0.89</v>
      </c>
      <c r="F47">
        <v>0.95</v>
      </c>
      <c r="G47">
        <f t="shared" si="5"/>
        <v>0.91999999999999993</v>
      </c>
    </row>
    <row r="48" spans="1:7" x14ac:dyDescent="0.3">
      <c r="A48">
        <v>137</v>
      </c>
      <c r="B48">
        <v>132</v>
      </c>
      <c r="C48">
        <v>120</v>
      </c>
      <c r="E48">
        <v>0.747</v>
      </c>
      <c r="F48">
        <v>0.95</v>
      </c>
      <c r="G48">
        <f t="shared" si="5"/>
        <v>0.84849999999999992</v>
      </c>
    </row>
    <row r="49" spans="1:7" x14ac:dyDescent="0.3">
      <c r="A49">
        <v>171</v>
      </c>
      <c r="B49">
        <v>166</v>
      </c>
      <c r="C49">
        <v>154</v>
      </c>
      <c r="E49">
        <v>5.0000000000000001E-3</v>
      </c>
      <c r="F49">
        <v>0.95</v>
      </c>
      <c r="G49">
        <f t="shared" si="5"/>
        <v>0.47749999999999998</v>
      </c>
    </row>
    <row r="50" spans="1:7" x14ac:dyDescent="0.3">
      <c r="A50">
        <v>172</v>
      </c>
      <c r="B50">
        <v>167</v>
      </c>
      <c r="C50">
        <v>155</v>
      </c>
      <c r="E50">
        <v>0.66700000000000004</v>
      </c>
      <c r="F50">
        <v>0.95</v>
      </c>
      <c r="G50">
        <f t="shared" si="5"/>
        <v>0.8085</v>
      </c>
    </row>
    <row r="51" spans="1:7" x14ac:dyDescent="0.3">
      <c r="A51">
        <v>198</v>
      </c>
      <c r="B51">
        <v>193</v>
      </c>
      <c r="C51">
        <v>181</v>
      </c>
      <c r="E51">
        <v>8.7999999999999995E-2</v>
      </c>
      <c r="F51">
        <v>0.95</v>
      </c>
      <c r="G51">
        <f t="shared" si="5"/>
        <v>0.51900000000000002</v>
      </c>
    </row>
    <row r="52" spans="1:7" x14ac:dyDescent="0.3">
      <c r="A52">
        <v>206</v>
      </c>
      <c r="B52">
        <v>201</v>
      </c>
      <c r="C52">
        <v>189</v>
      </c>
      <c r="E52">
        <v>0.38400000000000001</v>
      </c>
      <c r="F52">
        <v>0.95</v>
      </c>
      <c r="G52">
        <f t="shared" si="5"/>
        <v>0.66700000000000015</v>
      </c>
    </row>
    <row r="53" spans="1:7" x14ac:dyDescent="0.3">
      <c r="A53">
        <v>216</v>
      </c>
      <c r="B53">
        <v>211</v>
      </c>
      <c r="C53">
        <v>199</v>
      </c>
      <c r="E53">
        <v>1.2E-2</v>
      </c>
      <c r="F53">
        <v>0.9</v>
      </c>
      <c r="G53">
        <f t="shared" si="5"/>
        <v>0.45600000000000002</v>
      </c>
    </row>
    <row r="54" spans="1:7" x14ac:dyDescent="0.3">
      <c r="A54">
        <v>219</v>
      </c>
      <c r="B54">
        <v>214</v>
      </c>
      <c r="C54">
        <v>202</v>
      </c>
      <c r="E54">
        <v>4.1000000000000002E-2</v>
      </c>
      <c r="F54">
        <v>0.95</v>
      </c>
      <c r="G54">
        <f t="shared" si="5"/>
        <v>0.4955</v>
      </c>
    </row>
    <row r="55" spans="1:7" x14ac:dyDescent="0.3">
      <c r="A55">
        <v>230</v>
      </c>
      <c r="B55">
        <v>225</v>
      </c>
      <c r="C55">
        <v>213</v>
      </c>
      <c r="E55">
        <v>1.2999999999999999E-2</v>
      </c>
      <c r="F55">
        <v>0.9</v>
      </c>
      <c r="G55">
        <f t="shared" si="5"/>
        <v>0.45649999999999996</v>
      </c>
    </row>
    <row r="56" spans="1:7" x14ac:dyDescent="0.3">
      <c r="A56">
        <v>252</v>
      </c>
      <c r="B56">
        <v>247</v>
      </c>
      <c r="C56">
        <v>235</v>
      </c>
      <c r="D56" t="s">
        <v>29</v>
      </c>
      <c r="E56">
        <v>1.7000000000000001E-2</v>
      </c>
      <c r="F56">
        <v>0.95</v>
      </c>
      <c r="G56">
        <f t="shared" si="5"/>
        <v>0.65566666666666662</v>
      </c>
    </row>
    <row r="57" spans="1:7" x14ac:dyDescent="0.3">
      <c r="A57">
        <v>282</v>
      </c>
      <c r="B57">
        <v>277</v>
      </c>
      <c r="C57">
        <v>265</v>
      </c>
      <c r="E57">
        <v>0.97799999999999998</v>
      </c>
      <c r="F57">
        <v>0.95</v>
      </c>
      <c r="G57">
        <f t="shared" si="5"/>
        <v>0.96399999999999997</v>
      </c>
    </row>
    <row r="58" spans="1:7" x14ac:dyDescent="0.3">
      <c r="A58">
        <v>286</v>
      </c>
      <c r="B58">
        <v>281</v>
      </c>
      <c r="C58">
        <v>269</v>
      </c>
      <c r="E58">
        <v>0.92600000000000005</v>
      </c>
      <c r="F58">
        <v>0.95</v>
      </c>
      <c r="G58">
        <f t="shared" si="5"/>
        <v>0.93800000000000006</v>
      </c>
    </row>
    <row r="60" spans="1:7" x14ac:dyDescent="0.3">
      <c r="A60" t="s">
        <v>68</v>
      </c>
    </row>
    <row r="61" spans="1:7" x14ac:dyDescent="0.3">
      <c r="D61" t="s">
        <v>34</v>
      </c>
    </row>
    <row r="62" spans="1:7" x14ac:dyDescent="0.3">
      <c r="A62" t="s">
        <v>77</v>
      </c>
      <c r="B62" t="s">
        <v>78</v>
      </c>
      <c r="C62" t="s">
        <v>79</v>
      </c>
      <c r="D62" t="s">
        <v>35</v>
      </c>
      <c r="E62" t="s">
        <v>66</v>
      </c>
      <c r="F62" t="s">
        <v>13</v>
      </c>
    </row>
    <row r="63" spans="1:7" x14ac:dyDescent="0.3">
      <c r="A63">
        <v>3</v>
      </c>
      <c r="E63">
        <v>7.0000000000000007E-2</v>
      </c>
      <c r="G63">
        <f t="shared" ref="G63:G74" si="6">(IF(D63="Yes", 1, AVERAGE(E63:F63)) + E63 + F63)/3</f>
        <v>4.6666666666666669E-2</v>
      </c>
    </row>
    <row r="64" spans="1:7" x14ac:dyDescent="0.3">
      <c r="A64">
        <v>66</v>
      </c>
      <c r="B64">
        <v>61</v>
      </c>
      <c r="C64">
        <v>49</v>
      </c>
      <c r="E64">
        <v>7.0000000000000007E-2</v>
      </c>
      <c r="F64">
        <v>0.8</v>
      </c>
      <c r="G64">
        <f t="shared" si="6"/>
        <v>0.43500000000000005</v>
      </c>
    </row>
    <row r="65" spans="1:7" x14ac:dyDescent="0.3">
      <c r="A65">
        <v>67</v>
      </c>
      <c r="B65">
        <v>62</v>
      </c>
      <c r="C65">
        <v>50</v>
      </c>
      <c r="E65">
        <v>0.95499999999999996</v>
      </c>
      <c r="F65">
        <v>0.95</v>
      </c>
      <c r="G65">
        <f t="shared" si="6"/>
        <v>0.95250000000000001</v>
      </c>
    </row>
    <row r="66" spans="1:7" x14ac:dyDescent="0.3">
      <c r="A66">
        <v>84</v>
      </c>
      <c r="B66">
        <v>79</v>
      </c>
      <c r="C66">
        <v>67</v>
      </c>
      <c r="E66">
        <v>0.159</v>
      </c>
      <c r="F66">
        <v>0.6</v>
      </c>
      <c r="G66">
        <f t="shared" si="6"/>
        <v>0.3795</v>
      </c>
    </row>
    <row r="67" spans="1:7" x14ac:dyDescent="0.3">
      <c r="A67">
        <v>115</v>
      </c>
      <c r="B67">
        <v>110</v>
      </c>
      <c r="C67">
        <v>98</v>
      </c>
      <c r="E67">
        <v>0.03</v>
      </c>
      <c r="F67">
        <v>0.85</v>
      </c>
      <c r="G67">
        <f t="shared" si="6"/>
        <v>0.43999999999999995</v>
      </c>
    </row>
    <row r="68" spans="1:7" x14ac:dyDescent="0.3">
      <c r="A68">
        <v>124</v>
      </c>
      <c r="B68">
        <v>119</v>
      </c>
      <c r="C68">
        <v>107</v>
      </c>
      <c r="E68">
        <v>0.04</v>
      </c>
      <c r="F68">
        <v>0.65</v>
      </c>
      <c r="G68">
        <f t="shared" si="6"/>
        <v>0.34500000000000003</v>
      </c>
    </row>
    <row r="69" spans="1:7" x14ac:dyDescent="0.3">
      <c r="A69">
        <v>143</v>
      </c>
      <c r="B69">
        <v>138</v>
      </c>
      <c r="C69">
        <v>126</v>
      </c>
      <c r="E69">
        <v>0.996</v>
      </c>
      <c r="F69">
        <v>0.7</v>
      </c>
      <c r="G69">
        <f t="shared" si="6"/>
        <v>0.84799999999999986</v>
      </c>
    </row>
    <row r="70" spans="1:7" x14ac:dyDescent="0.3">
      <c r="A70">
        <v>155</v>
      </c>
      <c r="B70">
        <v>150</v>
      </c>
      <c r="C70">
        <v>138</v>
      </c>
      <c r="E70">
        <v>0.27800000000000002</v>
      </c>
      <c r="F70">
        <v>0.75</v>
      </c>
      <c r="G70">
        <f t="shared" si="6"/>
        <v>0.51400000000000001</v>
      </c>
    </row>
    <row r="71" spans="1:7" x14ac:dyDescent="0.3">
      <c r="A71">
        <v>192</v>
      </c>
      <c r="B71">
        <v>187</v>
      </c>
      <c r="C71">
        <v>175</v>
      </c>
      <c r="E71">
        <v>0.63300000000000001</v>
      </c>
      <c r="F71">
        <v>0.6</v>
      </c>
      <c r="G71">
        <f t="shared" si="6"/>
        <v>0.61649999999999994</v>
      </c>
    </row>
    <row r="72" spans="1:7" x14ac:dyDescent="0.3">
      <c r="A72">
        <v>199</v>
      </c>
      <c r="B72">
        <v>194</v>
      </c>
      <c r="C72">
        <v>182</v>
      </c>
      <c r="E72">
        <v>0.91200000000000003</v>
      </c>
      <c r="F72">
        <v>0.8</v>
      </c>
      <c r="G72">
        <f t="shared" si="6"/>
        <v>0.85600000000000021</v>
      </c>
    </row>
    <row r="73" spans="1:7" x14ac:dyDescent="0.3">
      <c r="A73">
        <v>204</v>
      </c>
      <c r="B73">
        <v>199</v>
      </c>
      <c r="C73">
        <v>187</v>
      </c>
      <c r="E73">
        <v>0.48399999999999999</v>
      </c>
      <c r="F73">
        <v>0.65</v>
      </c>
      <c r="G73">
        <f t="shared" si="6"/>
        <v>0.56700000000000006</v>
      </c>
    </row>
    <row r="74" spans="1:7" x14ac:dyDescent="0.3">
      <c r="A74">
        <v>296</v>
      </c>
      <c r="B74">
        <v>291</v>
      </c>
      <c r="C74">
        <v>279</v>
      </c>
      <c r="E74">
        <v>9.9000000000000005E-2</v>
      </c>
      <c r="G74">
        <f t="shared" si="6"/>
        <v>6.6000000000000003E-2</v>
      </c>
    </row>
    <row r="76" spans="1:7" x14ac:dyDescent="0.3">
      <c r="A76" t="s">
        <v>65</v>
      </c>
    </row>
    <row r="77" spans="1:7" x14ac:dyDescent="0.3">
      <c r="D77" t="s">
        <v>66</v>
      </c>
    </row>
    <row r="78" spans="1:7" x14ac:dyDescent="0.3">
      <c r="A78" t="s">
        <v>77</v>
      </c>
      <c r="B78" t="s">
        <v>78</v>
      </c>
      <c r="C78" t="s">
        <v>79</v>
      </c>
    </row>
    <row r="79" spans="1:7" x14ac:dyDescent="0.3">
      <c r="A79">
        <v>71</v>
      </c>
      <c r="B79">
        <v>66</v>
      </c>
      <c r="C79">
        <v>54</v>
      </c>
      <c r="D79">
        <v>0.25800000000000001</v>
      </c>
      <c r="E79">
        <f>D79</f>
        <v>0.25800000000000001</v>
      </c>
    </row>
    <row r="80" spans="1:7" x14ac:dyDescent="0.3">
      <c r="A80">
        <v>75</v>
      </c>
      <c r="B80">
        <v>70</v>
      </c>
      <c r="C80">
        <v>58</v>
      </c>
      <c r="D80">
        <v>0.60599999999999998</v>
      </c>
      <c r="E80">
        <f t="shared" ref="E80:E86" si="7">D80</f>
        <v>0.60599999999999998</v>
      </c>
    </row>
    <row r="81" spans="1:5" x14ac:dyDescent="0.3">
      <c r="A81">
        <v>127</v>
      </c>
      <c r="B81">
        <v>122</v>
      </c>
      <c r="C81">
        <v>110</v>
      </c>
      <c r="D81">
        <v>0.73799999999999999</v>
      </c>
      <c r="E81">
        <f t="shared" si="7"/>
        <v>0.73799999999999999</v>
      </c>
    </row>
    <row r="82" spans="1:5" x14ac:dyDescent="0.3">
      <c r="A82">
        <v>157</v>
      </c>
      <c r="B82">
        <v>152</v>
      </c>
      <c r="C82">
        <v>140</v>
      </c>
      <c r="D82">
        <v>0.627</v>
      </c>
      <c r="E82">
        <f t="shared" si="7"/>
        <v>0.627</v>
      </c>
    </row>
    <row r="83" spans="1:5" x14ac:dyDescent="0.3">
      <c r="A83">
        <v>159</v>
      </c>
      <c r="B83">
        <v>154</v>
      </c>
      <c r="C83">
        <v>142</v>
      </c>
      <c r="D83">
        <v>3.5999999999999997E-2</v>
      </c>
      <c r="E83">
        <f t="shared" si="7"/>
        <v>3.5999999999999997E-2</v>
      </c>
    </row>
    <row r="84" spans="1:5" x14ac:dyDescent="0.3">
      <c r="A84">
        <v>162</v>
      </c>
      <c r="B84">
        <v>157</v>
      </c>
      <c r="C84">
        <v>145</v>
      </c>
      <c r="D84">
        <v>7.0000000000000001E-3</v>
      </c>
      <c r="E84">
        <f t="shared" si="7"/>
        <v>7.0000000000000001E-3</v>
      </c>
    </row>
    <row r="85" spans="1:5" x14ac:dyDescent="0.3">
      <c r="A85">
        <v>165</v>
      </c>
      <c r="B85">
        <v>160</v>
      </c>
      <c r="C85">
        <v>148</v>
      </c>
      <c r="D85">
        <v>3.7999999999999999E-2</v>
      </c>
      <c r="E85">
        <f t="shared" si="7"/>
        <v>3.7999999999999999E-2</v>
      </c>
    </row>
    <row r="86" spans="1:5" x14ac:dyDescent="0.3">
      <c r="A86">
        <v>278</v>
      </c>
      <c r="B86">
        <v>273</v>
      </c>
      <c r="C86">
        <v>261</v>
      </c>
      <c r="D86">
        <v>2.9000000000000001E-2</v>
      </c>
      <c r="E86">
        <f t="shared" si="7"/>
        <v>2.9000000000000001E-2</v>
      </c>
    </row>
    <row r="88" spans="1:5" x14ac:dyDescent="0.3">
      <c r="A88" t="s">
        <v>6</v>
      </c>
    </row>
    <row r="89" spans="1:5" s="2" customFormat="1" x14ac:dyDescent="0.3">
      <c r="A89" s="2" t="s">
        <v>66</v>
      </c>
      <c r="D89" t="s">
        <v>40</v>
      </c>
      <c r="E89"/>
    </row>
    <row r="90" spans="1:5" s="2" customFormat="1" x14ac:dyDescent="0.3">
      <c r="A90" s="2" t="s">
        <v>29</v>
      </c>
      <c r="B90" s="2" t="s">
        <v>10</v>
      </c>
      <c r="D90" t="s">
        <v>41</v>
      </c>
      <c r="E90" t="s">
        <v>10</v>
      </c>
    </row>
    <row r="92" spans="1:5" x14ac:dyDescent="0.3">
      <c r="A92" t="s">
        <v>36</v>
      </c>
    </row>
    <row r="93" spans="1:5" x14ac:dyDescent="0.3">
      <c r="D93" t="s">
        <v>37</v>
      </c>
    </row>
    <row r="94" spans="1:5" x14ac:dyDescent="0.3">
      <c r="A94" t="s">
        <v>77</v>
      </c>
      <c r="B94" t="s">
        <v>78</v>
      </c>
      <c r="C94" t="s">
        <v>79</v>
      </c>
      <c r="D94" t="s">
        <v>38</v>
      </c>
      <c r="E94" t="s">
        <v>39</v>
      </c>
    </row>
    <row r="95" spans="1:5" x14ac:dyDescent="0.3">
      <c r="A95">
        <v>15</v>
      </c>
      <c r="D95">
        <v>27.64</v>
      </c>
      <c r="E95" t="s">
        <v>11</v>
      </c>
    </row>
    <row r="96" spans="1:5" x14ac:dyDescent="0.3">
      <c r="B96">
        <v>10</v>
      </c>
      <c r="D96">
        <v>35.561</v>
      </c>
      <c r="E96" t="s">
        <v>11</v>
      </c>
    </row>
    <row r="97" spans="1:11" x14ac:dyDescent="0.3">
      <c r="A97">
        <v>167</v>
      </c>
      <c r="B97">
        <v>162</v>
      </c>
      <c r="C97">
        <v>150</v>
      </c>
      <c r="D97">
        <v>3.8879999999999999</v>
      </c>
      <c r="E97" t="s">
        <v>9</v>
      </c>
    </row>
    <row r="99" spans="1:11" x14ac:dyDescent="0.3">
      <c r="A99" t="s">
        <v>46</v>
      </c>
    </row>
    <row r="100" spans="1:11" x14ac:dyDescent="0.3">
      <c r="B100" t="s">
        <v>44</v>
      </c>
    </row>
    <row r="101" spans="1:11" x14ac:dyDescent="0.3">
      <c r="A101" t="s">
        <v>77</v>
      </c>
      <c r="B101">
        <v>0.27</v>
      </c>
      <c r="C101" t="s">
        <v>80</v>
      </c>
    </row>
    <row r="102" spans="1:11" x14ac:dyDescent="0.3">
      <c r="A102" t="s">
        <v>78</v>
      </c>
      <c r="B102">
        <v>-0.47</v>
      </c>
      <c r="C102" t="s">
        <v>20</v>
      </c>
    </row>
    <row r="103" spans="1:11" x14ac:dyDescent="0.3">
      <c r="A103" t="s">
        <v>79</v>
      </c>
      <c r="B103">
        <v>-0.47</v>
      </c>
      <c r="C103" t="s">
        <v>20</v>
      </c>
    </row>
    <row r="105" spans="1:11" x14ac:dyDescent="0.3">
      <c r="A105" t="s">
        <v>43</v>
      </c>
      <c r="B105" t="s">
        <v>51</v>
      </c>
      <c r="D105" t="s">
        <v>50</v>
      </c>
      <c r="G105" t="s">
        <v>56</v>
      </c>
      <c r="I105" t="s">
        <v>60</v>
      </c>
      <c r="J105" t="s">
        <v>61</v>
      </c>
    </row>
    <row r="106" spans="1:11" x14ac:dyDescent="0.3">
      <c r="B106" t="s">
        <v>44</v>
      </c>
      <c r="C106" t="s">
        <v>47</v>
      </c>
      <c r="D106" t="s">
        <v>52</v>
      </c>
      <c r="E106" t="s">
        <v>53</v>
      </c>
      <c r="F106" t="s">
        <v>54</v>
      </c>
      <c r="G106" t="s">
        <v>57</v>
      </c>
      <c r="H106" t="s">
        <v>47</v>
      </c>
      <c r="J106" t="s">
        <v>57</v>
      </c>
      <c r="K106" t="s">
        <v>62</v>
      </c>
    </row>
    <row r="107" spans="1:11" x14ac:dyDescent="0.3">
      <c r="A107" t="s">
        <v>77</v>
      </c>
      <c r="B107">
        <v>-2.4500000000000002</v>
      </c>
      <c r="C107" t="s">
        <v>82</v>
      </c>
      <c r="D107">
        <v>0.3</v>
      </c>
      <c r="E107" t="s">
        <v>29</v>
      </c>
      <c r="F107" t="s">
        <v>29</v>
      </c>
      <c r="G107">
        <v>0.97640000000000005</v>
      </c>
      <c r="H107" t="s">
        <v>84</v>
      </c>
      <c r="I107">
        <v>9.8567000000000002E-2</v>
      </c>
      <c r="J107">
        <v>0.433</v>
      </c>
      <c r="K107" t="s">
        <v>20</v>
      </c>
    </row>
    <row r="108" spans="1:11" x14ac:dyDescent="0.3">
      <c r="A108" t="s">
        <v>78</v>
      </c>
      <c r="B108">
        <v>0.1</v>
      </c>
      <c r="C108" t="s">
        <v>81</v>
      </c>
      <c r="D108">
        <v>0.23330000000000001</v>
      </c>
      <c r="E108" t="s">
        <v>29</v>
      </c>
      <c r="F108" t="s">
        <v>29</v>
      </c>
      <c r="G108">
        <v>0.98040000000000005</v>
      </c>
      <c r="H108" t="s">
        <v>84</v>
      </c>
      <c r="I108">
        <v>9.8636000000000001E-2</v>
      </c>
      <c r="J108">
        <v>0.76300000000000001</v>
      </c>
      <c r="K108">
        <v>12</v>
      </c>
    </row>
    <row r="109" spans="1:11" x14ac:dyDescent="0.3">
      <c r="A109" t="s">
        <v>79</v>
      </c>
      <c r="B109">
        <v>-0.47</v>
      </c>
      <c r="C109" t="s">
        <v>83</v>
      </c>
      <c r="D109">
        <v>6.6669999999999993E-2</v>
      </c>
      <c r="E109" t="s">
        <v>27</v>
      </c>
      <c r="F109" t="s">
        <v>27</v>
      </c>
      <c r="G109">
        <v>9.1899999999999996E-2</v>
      </c>
      <c r="H109" t="s">
        <v>20</v>
      </c>
      <c r="I109">
        <v>9.8572000000000007E-2</v>
      </c>
      <c r="J109">
        <v>0.56100000000000005</v>
      </c>
      <c r="K109">
        <v>15</v>
      </c>
    </row>
    <row r="111" spans="1:11" x14ac:dyDescent="0.3">
      <c r="A111" t="s">
        <v>63</v>
      </c>
    </row>
    <row r="112" spans="1:11" x14ac:dyDescent="0.3">
      <c r="A112" t="s">
        <v>77</v>
      </c>
      <c r="B112" t="s">
        <v>86</v>
      </c>
    </row>
    <row r="113" spans="1:2" x14ac:dyDescent="0.3">
      <c r="A113" t="s">
        <v>78</v>
      </c>
      <c r="B113" t="s">
        <v>85</v>
      </c>
    </row>
    <row r="114" spans="1:2" x14ac:dyDescent="0.3">
      <c r="A114" t="s">
        <v>79</v>
      </c>
      <c r="B114" t="s">
        <v>87</v>
      </c>
    </row>
  </sheetData>
  <conditionalFormatting sqref="E79:E86">
    <cfRule type="iconSet" priority="6">
      <iconSet>
        <cfvo type="percent" val="0"/>
        <cfvo type="num" val="0.5"/>
        <cfvo type="num" val="0.75"/>
      </iconSet>
    </cfRule>
  </conditionalFormatting>
  <conditionalFormatting sqref="G63:G74">
    <cfRule type="iconSet" priority="4">
      <iconSet>
        <cfvo type="percent" val="0"/>
        <cfvo type="num" val="0.5"/>
        <cfvo type="num" val="0.75"/>
      </iconSet>
    </cfRule>
  </conditionalFormatting>
  <conditionalFormatting sqref="E28:E33">
    <cfRule type="iconSet" priority="2">
      <iconSet>
        <cfvo type="percent" val="0"/>
        <cfvo type="num" val="0.5"/>
        <cfvo type="num" val="0.75"/>
      </iconSet>
    </cfRule>
  </conditionalFormatting>
  <conditionalFormatting sqref="G4:G17">
    <cfRule type="iconSet" priority="23">
      <iconSet>
        <cfvo type="percent" val="0"/>
        <cfvo type="num" val="0.33"/>
        <cfvo type="num" val="0.66"/>
      </iconSet>
    </cfRule>
  </conditionalFormatting>
  <conditionalFormatting sqref="O4:O17">
    <cfRule type="iconSet" priority="24">
      <iconSet>
        <cfvo type="percent" val="0"/>
        <cfvo type="num" val="0.69"/>
        <cfvo type="num" val="0.84"/>
      </iconSet>
    </cfRule>
  </conditionalFormatting>
  <conditionalFormatting sqref="L4:L17">
    <cfRule type="iconSet" priority="25">
      <iconSet>
        <cfvo type="percent" val="0"/>
        <cfvo type="num" val="0.5"/>
        <cfvo type="num" val="0.75"/>
      </iconSet>
    </cfRule>
  </conditionalFormatting>
  <conditionalFormatting sqref="G38:G58">
    <cfRule type="iconSet" priority="26">
      <iconSet>
        <cfvo type="percent" val="0"/>
        <cfvo type="num" val="0.5"/>
        <cfvo type="num" val="0.75"/>
      </iconSet>
    </cfRule>
  </conditionalFormatting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1"/>
  <sheetViews>
    <sheetView workbookViewId="0">
      <selection activeCell="D19" sqref="D19"/>
    </sheetView>
  </sheetViews>
  <sheetFormatPr defaultRowHeight="14.4" x14ac:dyDescent="0.3"/>
  <cols>
    <col min="9" max="9" width="13.5546875" customWidth="1"/>
    <col min="10" max="10" width="13.109375" bestFit="1" customWidth="1"/>
    <col min="14" max="14" width="10.5546875" bestFit="1" customWidth="1"/>
  </cols>
  <sheetData>
    <row r="1" spans="1:25" x14ac:dyDescent="0.3">
      <c r="A1" t="s">
        <v>0</v>
      </c>
    </row>
    <row r="2" spans="1:25" x14ac:dyDescent="0.3">
      <c r="J2" t="s">
        <v>3</v>
      </c>
      <c r="P2" t="s">
        <v>5</v>
      </c>
      <c r="U2" t="s">
        <v>18</v>
      </c>
      <c r="Y2" t="s">
        <v>31</v>
      </c>
    </row>
    <row r="3" spans="1:25" x14ac:dyDescent="0.3">
      <c r="A3" t="s">
        <v>88</v>
      </c>
      <c r="B3" t="s">
        <v>89</v>
      </c>
      <c r="C3" t="s">
        <v>90</v>
      </c>
      <c r="D3" t="s">
        <v>91</v>
      </c>
      <c r="E3" t="s">
        <v>92</v>
      </c>
      <c r="F3" t="s">
        <v>93</v>
      </c>
      <c r="G3" t="s">
        <v>94</v>
      </c>
      <c r="H3" t="s">
        <v>95</v>
      </c>
      <c r="I3" t="s">
        <v>35</v>
      </c>
      <c r="J3" t="s">
        <v>4</v>
      </c>
      <c r="K3" t="s">
        <v>181</v>
      </c>
      <c r="L3" t="s">
        <v>13</v>
      </c>
      <c r="O3" t="s">
        <v>16</v>
      </c>
      <c r="P3" t="s">
        <v>17</v>
      </c>
      <c r="Q3" t="s">
        <v>25</v>
      </c>
      <c r="T3" t="s">
        <v>19</v>
      </c>
      <c r="X3" t="s">
        <v>32</v>
      </c>
    </row>
    <row r="4" spans="1:25" x14ac:dyDescent="0.3">
      <c r="A4">
        <v>82</v>
      </c>
      <c r="B4">
        <v>82</v>
      </c>
      <c r="C4">
        <v>82</v>
      </c>
      <c r="D4">
        <v>82</v>
      </c>
      <c r="E4">
        <v>82</v>
      </c>
      <c r="F4">
        <v>82</v>
      </c>
      <c r="G4">
        <v>82</v>
      </c>
      <c r="H4">
        <v>82</v>
      </c>
      <c r="J4">
        <v>1.28</v>
      </c>
      <c r="L4">
        <v>0.57999999999999996</v>
      </c>
      <c r="M4">
        <f>(IF(J4&gt;0.5, 1, IF(J4&gt;0.2, 0.66, IF(J4&gt;0.1, 0.33, 0)))+K4+L4+IF(I4="Yes", 1, AVERAGE(IF(J4&gt;0.5, 1, IF(J4&gt;0.2, 0.66, IF(J4&gt;0.1, 0.33, 0))),K4,L4)))/4</f>
        <v>0.59250000000000003</v>
      </c>
      <c r="Q4" t="s">
        <v>26</v>
      </c>
      <c r="R4">
        <f t="shared" ref="R4:R20" si="0">(IF(Q4="NA", AVERAGE(IF(O4="High", 1, IF(O4="Medium", 0.667, IF(O4="Low", 0.333, 0))),P4), (Q4+1)/2)+P4+IF(O4="High", 1, IF(O4="Medium", 0.667, IF(O4="Low", 0.333, 0))))/3</f>
        <v>0</v>
      </c>
      <c r="T4">
        <v>0.73</v>
      </c>
      <c r="U4">
        <f t="shared" ref="U4:U22" si="1">T4</f>
        <v>0.73</v>
      </c>
      <c r="X4">
        <v>0</v>
      </c>
    </row>
    <row r="5" spans="1:25" x14ac:dyDescent="0.3">
      <c r="A5">
        <v>98</v>
      </c>
      <c r="B5">
        <v>98</v>
      </c>
      <c r="C5">
        <v>98</v>
      </c>
      <c r="D5">
        <v>98</v>
      </c>
      <c r="E5">
        <v>98</v>
      </c>
      <c r="F5">
        <v>98</v>
      </c>
      <c r="G5">
        <v>98</v>
      </c>
      <c r="H5">
        <v>98</v>
      </c>
      <c r="L5">
        <v>0.81</v>
      </c>
      <c r="M5">
        <f t="shared" ref="M5:M22" si="2">(IF(J5&gt;0.5, 1, IF(J5&gt;0.2, 0.66, IF(J5&gt;0.1, 0.33, 0)))+K5+L5+IF(I5="Yes", 1, AVERAGE(IF(J5&gt;0.5, 1, IF(J5&gt;0.2, 0.66, IF(J5&gt;0.1, 0.33, 0))),K5,L5)))/4</f>
        <v>0.30375000000000002</v>
      </c>
      <c r="P5">
        <v>0.09</v>
      </c>
      <c r="Q5" t="s">
        <v>26</v>
      </c>
      <c r="R5">
        <f t="shared" si="0"/>
        <v>4.5000000000000005E-2</v>
      </c>
      <c r="T5">
        <v>0.32</v>
      </c>
      <c r="U5">
        <f t="shared" si="1"/>
        <v>0.32</v>
      </c>
      <c r="X5">
        <v>0</v>
      </c>
    </row>
    <row r="6" spans="1:25" x14ac:dyDescent="0.3">
      <c r="A6">
        <v>126</v>
      </c>
      <c r="B6">
        <v>126</v>
      </c>
      <c r="C6">
        <v>126</v>
      </c>
      <c r="D6">
        <v>126</v>
      </c>
      <c r="E6">
        <v>126</v>
      </c>
      <c r="F6">
        <v>126</v>
      </c>
      <c r="G6">
        <v>126</v>
      </c>
      <c r="H6">
        <v>126</v>
      </c>
      <c r="K6">
        <v>0.57805399999999996</v>
      </c>
      <c r="L6">
        <v>0.82</v>
      </c>
      <c r="M6">
        <f t="shared" si="2"/>
        <v>0.46601799999999999</v>
      </c>
      <c r="O6" t="s">
        <v>7</v>
      </c>
      <c r="Q6" t="s">
        <v>26</v>
      </c>
      <c r="R6">
        <f t="shared" si="0"/>
        <v>0.222</v>
      </c>
      <c r="T6">
        <v>0.36</v>
      </c>
      <c r="U6">
        <f t="shared" si="1"/>
        <v>0.36</v>
      </c>
      <c r="X6">
        <v>0</v>
      </c>
    </row>
    <row r="7" spans="1:25" x14ac:dyDescent="0.3">
      <c r="A7">
        <v>198</v>
      </c>
      <c r="B7">
        <v>198</v>
      </c>
      <c r="C7">
        <v>198</v>
      </c>
      <c r="D7">
        <v>198</v>
      </c>
      <c r="E7">
        <v>198</v>
      </c>
      <c r="G7">
        <v>198</v>
      </c>
      <c r="H7">
        <v>198</v>
      </c>
      <c r="L7">
        <v>0.67</v>
      </c>
      <c r="M7">
        <f t="shared" si="2"/>
        <v>0.25125000000000003</v>
      </c>
      <c r="P7">
        <v>0.27</v>
      </c>
      <c r="Q7" t="s">
        <v>26</v>
      </c>
      <c r="R7">
        <f t="shared" si="0"/>
        <v>0.13500000000000001</v>
      </c>
      <c r="T7">
        <v>0.28000000000000003</v>
      </c>
      <c r="U7">
        <f t="shared" si="1"/>
        <v>0.28000000000000003</v>
      </c>
      <c r="X7">
        <v>0</v>
      </c>
    </row>
    <row r="8" spans="1:25" x14ac:dyDescent="0.3">
      <c r="A8">
        <v>238</v>
      </c>
      <c r="B8">
        <v>238</v>
      </c>
      <c r="C8">
        <v>238</v>
      </c>
      <c r="D8">
        <v>238</v>
      </c>
      <c r="E8">
        <v>238</v>
      </c>
      <c r="G8">
        <v>238</v>
      </c>
      <c r="H8">
        <v>238</v>
      </c>
      <c r="L8">
        <v>0.81</v>
      </c>
      <c r="M8">
        <f t="shared" si="2"/>
        <v>0.30375000000000002</v>
      </c>
      <c r="O8" t="s">
        <v>7</v>
      </c>
      <c r="Q8" t="s">
        <v>26</v>
      </c>
      <c r="R8">
        <f t="shared" si="0"/>
        <v>0.222</v>
      </c>
      <c r="T8">
        <v>0.44</v>
      </c>
      <c r="U8">
        <f t="shared" si="1"/>
        <v>0.44</v>
      </c>
      <c r="X8">
        <v>0</v>
      </c>
    </row>
    <row r="9" spans="1:25" x14ac:dyDescent="0.3">
      <c r="A9">
        <v>249</v>
      </c>
      <c r="B9">
        <v>249</v>
      </c>
      <c r="C9">
        <v>249</v>
      </c>
      <c r="D9">
        <v>249</v>
      </c>
      <c r="E9">
        <v>249</v>
      </c>
      <c r="G9">
        <v>249</v>
      </c>
      <c r="H9">
        <v>249</v>
      </c>
      <c r="J9">
        <v>0.25</v>
      </c>
      <c r="L9">
        <v>0.85</v>
      </c>
      <c r="M9">
        <f t="shared" si="2"/>
        <v>0.56625000000000003</v>
      </c>
      <c r="Q9" t="s">
        <v>26</v>
      </c>
      <c r="R9">
        <f t="shared" si="0"/>
        <v>0</v>
      </c>
      <c r="T9">
        <v>0.42</v>
      </c>
      <c r="U9">
        <f t="shared" si="1"/>
        <v>0.42</v>
      </c>
      <c r="X9">
        <v>0</v>
      </c>
    </row>
    <row r="10" spans="1:25" x14ac:dyDescent="0.3">
      <c r="A10">
        <v>261</v>
      </c>
      <c r="B10">
        <v>261</v>
      </c>
      <c r="C10">
        <v>261</v>
      </c>
      <c r="D10">
        <v>261</v>
      </c>
      <c r="E10">
        <v>261</v>
      </c>
      <c r="G10">
        <v>261</v>
      </c>
      <c r="H10">
        <v>261</v>
      </c>
      <c r="L10">
        <v>0.56000000000000005</v>
      </c>
      <c r="M10">
        <f t="shared" si="2"/>
        <v>0.21000000000000002</v>
      </c>
      <c r="Q10" t="s">
        <v>26</v>
      </c>
      <c r="R10">
        <f t="shared" si="0"/>
        <v>0</v>
      </c>
      <c r="T10">
        <v>0.28000000000000003</v>
      </c>
      <c r="U10">
        <f t="shared" si="1"/>
        <v>0.28000000000000003</v>
      </c>
      <c r="X10">
        <v>0</v>
      </c>
    </row>
    <row r="11" spans="1:25" x14ac:dyDescent="0.3">
      <c r="A11">
        <v>289</v>
      </c>
      <c r="B11">
        <v>289</v>
      </c>
      <c r="C11">
        <v>289</v>
      </c>
      <c r="D11">
        <v>289</v>
      </c>
      <c r="G11">
        <v>289</v>
      </c>
      <c r="H11">
        <v>289</v>
      </c>
      <c r="J11">
        <v>1.58</v>
      </c>
      <c r="L11">
        <v>0.68</v>
      </c>
      <c r="M11">
        <f t="shared" si="2"/>
        <v>0.63000000000000012</v>
      </c>
      <c r="P11">
        <v>0.69</v>
      </c>
      <c r="Q11" t="s">
        <v>26</v>
      </c>
      <c r="R11">
        <f t="shared" si="0"/>
        <v>0.34499999999999997</v>
      </c>
      <c r="T11">
        <v>0.8</v>
      </c>
      <c r="U11">
        <f t="shared" si="1"/>
        <v>0.8</v>
      </c>
      <c r="X11">
        <v>0</v>
      </c>
    </row>
    <row r="12" spans="1:25" x14ac:dyDescent="0.3">
      <c r="A12">
        <v>297</v>
      </c>
      <c r="B12">
        <v>297</v>
      </c>
      <c r="C12">
        <v>297</v>
      </c>
      <c r="G12">
        <v>297</v>
      </c>
      <c r="H12">
        <v>297</v>
      </c>
      <c r="K12">
        <v>0.61410299999999995</v>
      </c>
      <c r="L12">
        <v>0.67</v>
      </c>
      <c r="M12">
        <f t="shared" si="2"/>
        <v>0.42803433333333335</v>
      </c>
      <c r="Q12" t="s">
        <v>26</v>
      </c>
      <c r="R12">
        <f t="shared" si="0"/>
        <v>0</v>
      </c>
      <c r="T12">
        <v>0.6</v>
      </c>
      <c r="U12">
        <f t="shared" si="1"/>
        <v>0.6</v>
      </c>
      <c r="X12">
        <v>0</v>
      </c>
    </row>
    <row r="13" spans="1:25" x14ac:dyDescent="0.3">
      <c r="A13">
        <v>335</v>
      </c>
      <c r="J13">
        <v>1.1200000000000001</v>
      </c>
      <c r="K13">
        <v>0.5</v>
      </c>
      <c r="L13">
        <v>0.83</v>
      </c>
      <c r="M13">
        <f t="shared" si="2"/>
        <v>0.77666666666666673</v>
      </c>
      <c r="Q13" t="s">
        <v>26</v>
      </c>
      <c r="R13">
        <f t="shared" si="0"/>
        <v>0</v>
      </c>
      <c r="T13">
        <v>0.35</v>
      </c>
      <c r="U13">
        <f t="shared" si="1"/>
        <v>0.35</v>
      </c>
      <c r="X13">
        <v>0</v>
      </c>
    </row>
    <row r="14" spans="1:25" x14ac:dyDescent="0.3">
      <c r="A14">
        <v>338</v>
      </c>
      <c r="I14" t="s">
        <v>29</v>
      </c>
      <c r="J14">
        <v>2.71</v>
      </c>
      <c r="L14">
        <v>0.69</v>
      </c>
      <c r="M14">
        <f t="shared" si="2"/>
        <v>0.67249999999999999</v>
      </c>
      <c r="Q14" t="s">
        <v>26</v>
      </c>
      <c r="R14">
        <f t="shared" si="0"/>
        <v>0</v>
      </c>
      <c r="T14">
        <v>0.33</v>
      </c>
      <c r="U14">
        <f t="shared" si="1"/>
        <v>0.33</v>
      </c>
      <c r="X14">
        <v>0</v>
      </c>
    </row>
    <row r="15" spans="1:25" x14ac:dyDescent="0.3">
      <c r="A15">
        <v>341</v>
      </c>
      <c r="I15" t="s">
        <v>29</v>
      </c>
      <c r="J15">
        <v>2.89</v>
      </c>
      <c r="M15">
        <f t="shared" si="2"/>
        <v>0.5</v>
      </c>
      <c r="Q15" t="s">
        <v>26</v>
      </c>
      <c r="R15">
        <f t="shared" si="0"/>
        <v>0</v>
      </c>
      <c r="T15">
        <v>0.3</v>
      </c>
      <c r="U15">
        <f t="shared" si="1"/>
        <v>0.3</v>
      </c>
      <c r="X15">
        <v>0</v>
      </c>
    </row>
    <row r="16" spans="1:25" x14ac:dyDescent="0.3">
      <c r="C16">
        <v>347</v>
      </c>
      <c r="J16">
        <v>0.71</v>
      </c>
      <c r="L16">
        <v>0.86</v>
      </c>
      <c r="M16">
        <f t="shared" si="2"/>
        <v>0.69750000000000001</v>
      </c>
      <c r="Q16" t="s">
        <v>26</v>
      </c>
      <c r="R16">
        <f t="shared" si="0"/>
        <v>0</v>
      </c>
      <c r="T16">
        <v>0.17</v>
      </c>
      <c r="U16">
        <f t="shared" si="1"/>
        <v>0.17</v>
      </c>
      <c r="X16">
        <v>0</v>
      </c>
    </row>
    <row r="17" spans="1:24" x14ac:dyDescent="0.3">
      <c r="C17">
        <v>350</v>
      </c>
      <c r="J17">
        <v>1.82</v>
      </c>
      <c r="L17">
        <v>0.7</v>
      </c>
      <c r="M17">
        <f t="shared" si="2"/>
        <v>0.63749999999999996</v>
      </c>
      <c r="Q17" t="s">
        <v>26</v>
      </c>
      <c r="R17">
        <f t="shared" si="0"/>
        <v>0</v>
      </c>
      <c r="T17">
        <v>0.2</v>
      </c>
      <c r="U17">
        <f t="shared" si="1"/>
        <v>0.2</v>
      </c>
      <c r="X17">
        <v>0</v>
      </c>
    </row>
    <row r="18" spans="1:24" x14ac:dyDescent="0.3">
      <c r="C18">
        <v>358</v>
      </c>
      <c r="K18">
        <v>0.60757000000000005</v>
      </c>
      <c r="L18">
        <v>0.76</v>
      </c>
      <c r="M18">
        <f t="shared" si="2"/>
        <v>0.45585666666666674</v>
      </c>
      <c r="Q18" t="s">
        <v>26</v>
      </c>
      <c r="R18">
        <f t="shared" si="0"/>
        <v>0</v>
      </c>
      <c r="T18">
        <v>0.7</v>
      </c>
      <c r="U18">
        <f t="shared" si="1"/>
        <v>0.7</v>
      </c>
      <c r="X18">
        <v>0</v>
      </c>
    </row>
    <row r="19" spans="1:24" x14ac:dyDescent="0.3">
      <c r="C19">
        <v>391</v>
      </c>
      <c r="J19">
        <v>1.2</v>
      </c>
      <c r="L19">
        <v>0.82</v>
      </c>
      <c r="M19">
        <f t="shared" si="2"/>
        <v>0.68249999999999988</v>
      </c>
      <c r="Q19" t="s">
        <v>26</v>
      </c>
      <c r="R19">
        <f t="shared" si="0"/>
        <v>0</v>
      </c>
      <c r="T19">
        <v>0.24</v>
      </c>
      <c r="U19">
        <f t="shared" si="1"/>
        <v>0.24</v>
      </c>
      <c r="X19">
        <v>0</v>
      </c>
    </row>
    <row r="20" spans="1:24" x14ac:dyDescent="0.3">
      <c r="C20">
        <v>398</v>
      </c>
      <c r="J20">
        <v>0.57999999999999996</v>
      </c>
      <c r="K20">
        <v>0.51962299999999995</v>
      </c>
      <c r="L20">
        <v>0.69</v>
      </c>
      <c r="M20">
        <f t="shared" si="2"/>
        <v>0.73654099999999989</v>
      </c>
      <c r="Q20" t="s">
        <v>26</v>
      </c>
      <c r="R20">
        <f t="shared" si="0"/>
        <v>0</v>
      </c>
      <c r="T20">
        <v>0.18</v>
      </c>
      <c r="U20">
        <f t="shared" si="1"/>
        <v>0.18</v>
      </c>
      <c r="X20">
        <v>0</v>
      </c>
    </row>
    <row r="21" spans="1:24" x14ac:dyDescent="0.3">
      <c r="D21">
        <v>377</v>
      </c>
      <c r="E21">
        <v>310</v>
      </c>
      <c r="L21">
        <v>0.85</v>
      </c>
      <c r="M21">
        <f t="shared" si="2"/>
        <v>0.31874999999999998</v>
      </c>
      <c r="Q21" t="s">
        <v>26</v>
      </c>
      <c r="R21">
        <f>(IF(Q21="NA", AVERAGE(IF(O21="High", 1, IF(O21="Medium", 0.667, IF(O21="Low", 0.333, 0))),P21), (Q21+1)/2)+P21+IF(O21="High", 1, IF(O21="Medium", 0.667, IF(O21="Low", 0.333, 0))))/3</f>
        <v>0</v>
      </c>
      <c r="T21">
        <v>0.54</v>
      </c>
      <c r="U21">
        <f t="shared" si="1"/>
        <v>0.54</v>
      </c>
      <c r="X21">
        <v>0</v>
      </c>
    </row>
    <row r="22" spans="1:24" x14ac:dyDescent="0.3">
      <c r="D22">
        <v>404</v>
      </c>
      <c r="E22">
        <v>337</v>
      </c>
      <c r="J22">
        <v>0.47</v>
      </c>
      <c r="L22">
        <v>0.75</v>
      </c>
      <c r="M22">
        <f t="shared" si="2"/>
        <v>0.52875000000000005</v>
      </c>
      <c r="Q22" t="s">
        <v>26</v>
      </c>
      <c r="R22">
        <f>(IF(Q22="NA", AVERAGE(IF(O22="High", 1, IF(O22="Medium", 0.667, IF(O22="Low", 0.333, 0))),P22), (Q22+1)/2)+P22+IF(O22="High", 1, IF(O22="Medium", 0.667, IF(O22="Low", 0.333, 0))))/3</f>
        <v>0</v>
      </c>
      <c r="T22">
        <v>0.34</v>
      </c>
      <c r="U22">
        <f t="shared" si="1"/>
        <v>0.34</v>
      </c>
      <c r="X22">
        <v>0</v>
      </c>
    </row>
    <row r="24" spans="1:24" x14ac:dyDescent="0.3">
      <c r="A24" t="s">
        <v>6</v>
      </c>
    </row>
    <row r="25" spans="1:24" x14ac:dyDescent="0.3">
      <c r="A25" t="s">
        <v>4</v>
      </c>
      <c r="I25" t="s">
        <v>13</v>
      </c>
      <c r="N25" t="s">
        <v>17</v>
      </c>
      <c r="P25" t="s">
        <v>25</v>
      </c>
      <c r="T25" t="s">
        <v>19</v>
      </c>
    </row>
    <row r="26" spans="1:24" x14ac:dyDescent="0.3">
      <c r="A26" t="s">
        <v>7</v>
      </c>
      <c r="B26" t="s">
        <v>8</v>
      </c>
      <c r="I26" t="s">
        <v>7</v>
      </c>
      <c r="J26" t="s">
        <v>10</v>
      </c>
      <c r="N26" t="s">
        <v>7</v>
      </c>
      <c r="O26" t="s">
        <v>69</v>
      </c>
      <c r="P26" t="s">
        <v>27</v>
      </c>
      <c r="Q26" t="s">
        <v>28</v>
      </c>
      <c r="T26" t="s">
        <v>20</v>
      </c>
      <c r="U26" t="s">
        <v>21</v>
      </c>
    </row>
    <row r="27" spans="1:24" x14ac:dyDescent="0.3">
      <c r="A27" t="s">
        <v>9</v>
      </c>
      <c r="B27" t="s">
        <v>12</v>
      </c>
      <c r="I27" t="s">
        <v>14</v>
      </c>
      <c r="J27" t="s">
        <v>15</v>
      </c>
      <c r="N27" t="s">
        <v>11</v>
      </c>
      <c r="O27" t="s">
        <v>70</v>
      </c>
      <c r="P27" t="s">
        <v>29</v>
      </c>
      <c r="Q27" t="s">
        <v>30</v>
      </c>
      <c r="T27" t="s">
        <v>7</v>
      </c>
      <c r="U27" t="s">
        <v>22</v>
      </c>
    </row>
    <row r="28" spans="1:24" x14ac:dyDescent="0.3">
      <c r="A28" t="s">
        <v>11</v>
      </c>
      <c r="B28" t="s">
        <v>10</v>
      </c>
      <c r="T28" t="s">
        <v>9</v>
      </c>
      <c r="U28" t="s">
        <v>23</v>
      </c>
    </row>
    <row r="29" spans="1:24" x14ac:dyDescent="0.3">
      <c r="T29" t="s">
        <v>11</v>
      </c>
      <c r="U29" t="s">
        <v>24</v>
      </c>
    </row>
    <row r="30" spans="1:24" x14ac:dyDescent="0.3">
      <c r="A30" t="s">
        <v>33</v>
      </c>
    </row>
    <row r="31" spans="1:24" x14ac:dyDescent="0.3">
      <c r="I31" t="s">
        <v>31</v>
      </c>
    </row>
    <row r="32" spans="1:24" x14ac:dyDescent="0.3">
      <c r="A32" t="s">
        <v>88</v>
      </c>
      <c r="B32" t="s">
        <v>89</v>
      </c>
      <c r="C32" t="s">
        <v>90</v>
      </c>
      <c r="D32" t="s">
        <v>91</v>
      </c>
      <c r="E32" t="s">
        <v>92</v>
      </c>
      <c r="F32" t="s">
        <v>93</v>
      </c>
      <c r="G32" t="s">
        <v>94</v>
      </c>
      <c r="H32" t="s">
        <v>95</v>
      </c>
      <c r="I32" t="s">
        <v>32</v>
      </c>
    </row>
    <row r="33" spans="1:12" x14ac:dyDescent="0.3">
      <c r="D33">
        <v>347</v>
      </c>
      <c r="E33">
        <v>280</v>
      </c>
      <c r="I33">
        <v>0.55556700000000003</v>
      </c>
      <c r="J33">
        <f>I33</f>
        <v>0.55556700000000003</v>
      </c>
    </row>
    <row r="35" spans="1:12" x14ac:dyDescent="0.3">
      <c r="A35" t="s">
        <v>67</v>
      </c>
    </row>
    <row r="36" spans="1:12" x14ac:dyDescent="0.3">
      <c r="I36" t="s">
        <v>34</v>
      </c>
    </row>
    <row r="37" spans="1:12" x14ac:dyDescent="0.3">
      <c r="A37" t="s">
        <v>88</v>
      </c>
      <c r="B37" t="s">
        <v>89</v>
      </c>
      <c r="C37" t="s">
        <v>90</v>
      </c>
      <c r="D37" t="s">
        <v>91</v>
      </c>
      <c r="E37" t="s">
        <v>92</v>
      </c>
      <c r="F37" t="s">
        <v>93</v>
      </c>
      <c r="G37" t="s">
        <v>94</v>
      </c>
      <c r="H37" t="s">
        <v>95</v>
      </c>
      <c r="I37" t="s">
        <v>35</v>
      </c>
      <c r="J37" t="s">
        <v>66</v>
      </c>
      <c r="K37" t="s">
        <v>13</v>
      </c>
    </row>
    <row r="38" spans="1:12" x14ac:dyDescent="0.3">
      <c r="A38">
        <v>18</v>
      </c>
      <c r="B38">
        <v>18</v>
      </c>
      <c r="C38">
        <v>18</v>
      </c>
      <c r="D38">
        <v>18</v>
      </c>
      <c r="E38">
        <v>18</v>
      </c>
      <c r="F38">
        <v>18</v>
      </c>
      <c r="G38">
        <v>18</v>
      </c>
      <c r="H38">
        <v>18</v>
      </c>
      <c r="J38">
        <v>4.0000000000000001E-3</v>
      </c>
      <c r="K38">
        <v>0.8</v>
      </c>
      <c r="L38">
        <f>(IF(I38="Yes", 1, AVERAGE(J38:K38)) + J38 + K38)/3</f>
        <v>0.40199999999999997</v>
      </c>
    </row>
    <row r="39" spans="1:12" x14ac:dyDescent="0.3">
      <c r="A39">
        <v>25</v>
      </c>
      <c r="B39">
        <v>25</v>
      </c>
      <c r="C39">
        <v>25</v>
      </c>
      <c r="D39">
        <v>25</v>
      </c>
      <c r="E39">
        <v>25</v>
      </c>
      <c r="F39">
        <v>25</v>
      </c>
      <c r="G39">
        <v>25</v>
      </c>
      <c r="H39">
        <v>25</v>
      </c>
      <c r="J39">
        <v>1.2E-2</v>
      </c>
      <c r="K39">
        <v>0.8</v>
      </c>
      <c r="L39">
        <f>(IF(I39="Yes", 1, AVERAGE(J39:K39)) + J39 + K39)/3</f>
        <v>0.40599999999999997</v>
      </c>
    </row>
    <row r="40" spans="1:12" x14ac:dyDescent="0.3">
      <c r="A40">
        <v>31</v>
      </c>
      <c r="B40">
        <v>31</v>
      </c>
      <c r="C40">
        <v>31</v>
      </c>
      <c r="D40">
        <v>31</v>
      </c>
      <c r="E40">
        <v>31</v>
      </c>
      <c r="F40">
        <v>31</v>
      </c>
      <c r="G40">
        <v>31</v>
      </c>
      <c r="H40">
        <v>31</v>
      </c>
      <c r="J40">
        <v>0.86</v>
      </c>
      <c r="K40">
        <v>0.95</v>
      </c>
      <c r="L40">
        <f t="shared" ref="L40:L89" si="3">(IF(I40="Yes", 1, AVERAGE(J40:K40)) + J40 + K40)/3</f>
        <v>0.90499999999999992</v>
      </c>
    </row>
    <row r="41" spans="1:12" x14ac:dyDescent="0.3">
      <c r="A41">
        <v>41</v>
      </c>
      <c r="B41">
        <v>41</v>
      </c>
      <c r="C41">
        <v>41</v>
      </c>
      <c r="D41">
        <v>41</v>
      </c>
      <c r="E41">
        <v>41</v>
      </c>
      <c r="F41">
        <v>41</v>
      </c>
      <c r="G41">
        <v>41</v>
      </c>
      <c r="H41">
        <v>41</v>
      </c>
      <c r="J41">
        <v>6.5000000000000002E-2</v>
      </c>
      <c r="K41">
        <v>0.85</v>
      </c>
      <c r="L41">
        <f t="shared" si="3"/>
        <v>0.45750000000000002</v>
      </c>
    </row>
    <row r="42" spans="1:12" x14ac:dyDescent="0.3">
      <c r="A42">
        <v>44</v>
      </c>
      <c r="B42">
        <v>44</v>
      </c>
      <c r="C42">
        <v>44</v>
      </c>
      <c r="D42">
        <v>44</v>
      </c>
      <c r="E42">
        <v>44</v>
      </c>
      <c r="F42">
        <v>44</v>
      </c>
      <c r="G42">
        <v>44</v>
      </c>
      <c r="H42">
        <v>44</v>
      </c>
      <c r="J42">
        <v>0.23200000000000001</v>
      </c>
      <c r="K42">
        <v>0.95</v>
      </c>
      <c r="L42">
        <f t="shared" si="3"/>
        <v>0.59099999999999997</v>
      </c>
    </row>
    <row r="43" spans="1:12" x14ac:dyDescent="0.3">
      <c r="A43">
        <v>51</v>
      </c>
      <c r="B43">
        <v>51</v>
      </c>
      <c r="C43">
        <v>51</v>
      </c>
      <c r="D43">
        <v>51</v>
      </c>
      <c r="E43">
        <v>51</v>
      </c>
      <c r="F43">
        <v>51</v>
      </c>
      <c r="G43">
        <v>51</v>
      </c>
      <c r="H43">
        <v>51</v>
      </c>
      <c r="J43">
        <v>0.79200000000000004</v>
      </c>
      <c r="K43">
        <v>0.9</v>
      </c>
      <c r="L43">
        <f t="shared" si="3"/>
        <v>0.84600000000000009</v>
      </c>
    </row>
    <row r="44" spans="1:12" x14ac:dyDescent="0.3">
      <c r="A44">
        <v>56</v>
      </c>
      <c r="B44">
        <v>56</v>
      </c>
      <c r="C44">
        <v>56</v>
      </c>
      <c r="D44">
        <v>56</v>
      </c>
      <c r="E44">
        <v>56</v>
      </c>
      <c r="F44">
        <v>56</v>
      </c>
      <c r="G44">
        <v>56</v>
      </c>
      <c r="H44">
        <v>56</v>
      </c>
      <c r="J44">
        <v>0.01</v>
      </c>
      <c r="K44">
        <v>0.85</v>
      </c>
      <c r="L44">
        <f t="shared" si="3"/>
        <v>0.43</v>
      </c>
    </row>
    <row r="45" spans="1:12" x14ac:dyDescent="0.3">
      <c r="A45">
        <v>83</v>
      </c>
      <c r="B45">
        <v>83</v>
      </c>
      <c r="C45">
        <v>83</v>
      </c>
      <c r="D45">
        <v>83</v>
      </c>
      <c r="E45">
        <v>83</v>
      </c>
      <c r="F45">
        <v>83</v>
      </c>
      <c r="G45">
        <v>83</v>
      </c>
      <c r="H45">
        <v>83</v>
      </c>
      <c r="J45">
        <v>0.36799999999999999</v>
      </c>
      <c r="K45">
        <v>0.95</v>
      </c>
      <c r="L45">
        <f t="shared" si="3"/>
        <v>0.65900000000000003</v>
      </c>
    </row>
    <row r="46" spans="1:12" x14ac:dyDescent="0.3">
      <c r="A46">
        <v>86</v>
      </c>
      <c r="B46">
        <v>86</v>
      </c>
      <c r="C46">
        <v>86</v>
      </c>
      <c r="D46">
        <v>86</v>
      </c>
      <c r="E46">
        <v>86</v>
      </c>
      <c r="F46">
        <v>86</v>
      </c>
      <c r="G46">
        <v>86</v>
      </c>
      <c r="H46">
        <v>86</v>
      </c>
      <c r="J46">
        <v>0.91700000000000004</v>
      </c>
      <c r="K46">
        <v>0.95</v>
      </c>
      <c r="L46">
        <f t="shared" si="3"/>
        <v>0.9335</v>
      </c>
    </row>
    <row r="47" spans="1:12" x14ac:dyDescent="0.3">
      <c r="A47">
        <v>115</v>
      </c>
      <c r="B47">
        <v>115</v>
      </c>
      <c r="C47">
        <v>115</v>
      </c>
      <c r="D47">
        <v>115</v>
      </c>
      <c r="E47">
        <v>115</v>
      </c>
      <c r="F47">
        <v>115</v>
      </c>
      <c r="G47">
        <v>115</v>
      </c>
      <c r="H47">
        <v>115</v>
      </c>
      <c r="J47">
        <v>5.8999999999999997E-2</v>
      </c>
      <c r="K47">
        <v>0.85</v>
      </c>
      <c r="L47">
        <f t="shared" si="3"/>
        <v>0.45450000000000007</v>
      </c>
    </row>
    <row r="48" spans="1:12" x14ac:dyDescent="0.3">
      <c r="A48">
        <v>118</v>
      </c>
      <c r="B48">
        <v>118</v>
      </c>
      <c r="C48">
        <v>118</v>
      </c>
      <c r="D48">
        <v>118</v>
      </c>
      <c r="E48">
        <v>118</v>
      </c>
      <c r="F48">
        <v>118</v>
      </c>
      <c r="G48">
        <v>118</v>
      </c>
      <c r="H48">
        <v>118</v>
      </c>
      <c r="J48">
        <v>3.2000000000000001E-2</v>
      </c>
      <c r="K48">
        <v>0.95</v>
      </c>
      <c r="L48">
        <f t="shared" si="3"/>
        <v>0.49099999999999994</v>
      </c>
    </row>
    <row r="49" spans="1:12" x14ac:dyDescent="0.3">
      <c r="A49">
        <v>143</v>
      </c>
      <c r="B49">
        <v>143</v>
      </c>
      <c r="C49">
        <v>143</v>
      </c>
      <c r="D49">
        <v>143</v>
      </c>
      <c r="E49">
        <v>143</v>
      </c>
      <c r="F49">
        <v>143</v>
      </c>
      <c r="G49">
        <v>143</v>
      </c>
      <c r="H49">
        <v>143</v>
      </c>
      <c r="J49">
        <v>0.155</v>
      </c>
      <c r="K49">
        <v>0.75</v>
      </c>
      <c r="L49">
        <f t="shared" si="3"/>
        <v>0.45249999999999996</v>
      </c>
    </row>
    <row r="50" spans="1:12" x14ac:dyDescent="0.3">
      <c r="A50">
        <v>147</v>
      </c>
      <c r="B50">
        <v>147</v>
      </c>
      <c r="C50">
        <v>147</v>
      </c>
      <c r="D50">
        <v>147</v>
      </c>
      <c r="E50">
        <v>147</v>
      </c>
      <c r="F50">
        <v>147</v>
      </c>
      <c r="G50">
        <v>147</v>
      </c>
      <c r="H50">
        <v>147</v>
      </c>
      <c r="J50">
        <v>6.0000000000000001E-3</v>
      </c>
      <c r="K50">
        <v>0.95</v>
      </c>
      <c r="L50">
        <f t="shared" si="3"/>
        <v>0.47799999999999998</v>
      </c>
    </row>
    <row r="51" spans="1:12" x14ac:dyDescent="0.3">
      <c r="A51">
        <v>148</v>
      </c>
      <c r="B51">
        <v>148</v>
      </c>
      <c r="C51">
        <v>148</v>
      </c>
      <c r="D51">
        <v>148</v>
      </c>
      <c r="E51">
        <v>148</v>
      </c>
      <c r="F51">
        <v>148</v>
      </c>
      <c r="G51">
        <v>148</v>
      </c>
      <c r="H51">
        <v>148</v>
      </c>
      <c r="J51">
        <v>5.0000000000000001E-3</v>
      </c>
      <c r="K51">
        <v>0.95</v>
      </c>
      <c r="L51">
        <f t="shared" si="3"/>
        <v>0.47749999999999998</v>
      </c>
    </row>
    <row r="52" spans="1:12" x14ac:dyDescent="0.3">
      <c r="A52">
        <v>183</v>
      </c>
      <c r="B52">
        <v>183</v>
      </c>
      <c r="C52">
        <v>183</v>
      </c>
      <c r="D52">
        <v>183</v>
      </c>
      <c r="E52">
        <v>183</v>
      </c>
      <c r="F52">
        <v>183</v>
      </c>
      <c r="G52">
        <v>183</v>
      </c>
      <c r="H52">
        <v>183</v>
      </c>
      <c r="J52">
        <v>6.0000000000000001E-3</v>
      </c>
      <c r="K52">
        <v>0.85</v>
      </c>
      <c r="L52">
        <f t="shared" si="3"/>
        <v>0.42799999999999999</v>
      </c>
    </row>
    <row r="53" spans="1:12" x14ac:dyDescent="0.3">
      <c r="A53">
        <v>209</v>
      </c>
      <c r="B53">
        <v>209</v>
      </c>
      <c r="C53">
        <v>209</v>
      </c>
      <c r="D53">
        <v>209</v>
      </c>
      <c r="E53">
        <v>209</v>
      </c>
      <c r="G53">
        <v>209</v>
      </c>
      <c r="H53">
        <v>209</v>
      </c>
      <c r="J53">
        <v>0.94299999999999995</v>
      </c>
      <c r="K53">
        <v>0.9</v>
      </c>
      <c r="L53">
        <f t="shared" si="3"/>
        <v>0.92149999999999999</v>
      </c>
    </row>
    <row r="54" spans="1:12" x14ac:dyDescent="0.3">
      <c r="A54">
        <v>211</v>
      </c>
      <c r="B54">
        <v>211</v>
      </c>
      <c r="C54">
        <v>211</v>
      </c>
      <c r="D54">
        <v>211</v>
      </c>
      <c r="E54">
        <v>211</v>
      </c>
      <c r="G54">
        <v>211</v>
      </c>
      <c r="H54">
        <v>211</v>
      </c>
      <c r="J54">
        <v>0.95</v>
      </c>
      <c r="K54">
        <v>0.95</v>
      </c>
      <c r="L54">
        <f t="shared" si="3"/>
        <v>0.94999999999999984</v>
      </c>
    </row>
    <row r="55" spans="1:12" x14ac:dyDescent="0.3">
      <c r="A55">
        <v>231</v>
      </c>
      <c r="B55">
        <v>231</v>
      </c>
      <c r="C55">
        <v>231</v>
      </c>
      <c r="D55">
        <v>231</v>
      </c>
      <c r="E55">
        <v>231</v>
      </c>
      <c r="G55">
        <v>231</v>
      </c>
      <c r="H55">
        <v>231</v>
      </c>
      <c r="J55">
        <v>0.996</v>
      </c>
      <c r="K55">
        <v>1</v>
      </c>
      <c r="L55">
        <f t="shared" si="3"/>
        <v>0.99799999999999989</v>
      </c>
    </row>
    <row r="56" spans="1:12" x14ac:dyDescent="0.3">
      <c r="A56">
        <v>232</v>
      </c>
      <c r="B56">
        <v>232</v>
      </c>
      <c r="C56">
        <v>232</v>
      </c>
      <c r="D56">
        <v>232</v>
      </c>
      <c r="E56">
        <v>232</v>
      </c>
      <c r="G56">
        <v>232</v>
      </c>
      <c r="H56">
        <v>232</v>
      </c>
      <c r="J56">
        <v>0.997</v>
      </c>
      <c r="K56">
        <v>0.95</v>
      </c>
      <c r="L56">
        <f t="shared" si="3"/>
        <v>0.97349999999999992</v>
      </c>
    </row>
    <row r="57" spans="1:12" x14ac:dyDescent="0.3">
      <c r="A57">
        <v>280</v>
      </c>
      <c r="B57">
        <v>280</v>
      </c>
      <c r="C57">
        <v>280</v>
      </c>
      <c r="D57">
        <v>280</v>
      </c>
      <c r="G57">
        <v>280</v>
      </c>
      <c r="H57">
        <v>280</v>
      </c>
      <c r="J57">
        <v>0.99399999999999999</v>
      </c>
      <c r="K57">
        <v>0.95</v>
      </c>
      <c r="L57">
        <f t="shared" si="3"/>
        <v>0.97199999999999998</v>
      </c>
    </row>
    <row r="58" spans="1:12" x14ac:dyDescent="0.3">
      <c r="A58">
        <v>286</v>
      </c>
      <c r="B58">
        <v>286</v>
      </c>
      <c r="C58">
        <v>286</v>
      </c>
      <c r="D58">
        <v>286</v>
      </c>
      <c r="G58">
        <v>286</v>
      </c>
      <c r="H58">
        <v>286</v>
      </c>
      <c r="J58">
        <v>3.2000000000000001E-2</v>
      </c>
      <c r="K58">
        <v>0.9</v>
      </c>
      <c r="L58">
        <f t="shared" si="3"/>
        <v>0.46600000000000003</v>
      </c>
    </row>
    <row r="59" spans="1:12" x14ac:dyDescent="0.3">
      <c r="A59">
        <v>292</v>
      </c>
      <c r="B59">
        <v>292</v>
      </c>
      <c r="C59">
        <v>292</v>
      </c>
      <c r="D59">
        <v>292</v>
      </c>
      <c r="G59">
        <v>292</v>
      </c>
      <c r="H59">
        <v>292</v>
      </c>
      <c r="J59">
        <v>0.41499999999999998</v>
      </c>
      <c r="K59">
        <v>0.95</v>
      </c>
      <c r="L59">
        <f t="shared" si="3"/>
        <v>0.6825</v>
      </c>
    </row>
    <row r="60" spans="1:12" x14ac:dyDescent="0.3">
      <c r="A60">
        <v>305</v>
      </c>
      <c r="B60">
        <v>305</v>
      </c>
      <c r="C60">
        <v>305</v>
      </c>
      <c r="D60">
        <v>305</v>
      </c>
      <c r="G60">
        <v>305</v>
      </c>
      <c r="H60">
        <v>305</v>
      </c>
      <c r="J60">
        <v>1.4E-2</v>
      </c>
      <c r="K60">
        <v>0.95</v>
      </c>
      <c r="L60">
        <f t="shared" si="3"/>
        <v>0.48199999999999998</v>
      </c>
    </row>
    <row r="61" spans="1:12" x14ac:dyDescent="0.3">
      <c r="A61">
        <v>320</v>
      </c>
      <c r="J61">
        <v>3.0000000000000001E-3</v>
      </c>
      <c r="K61">
        <v>0.8</v>
      </c>
      <c r="L61">
        <f t="shared" si="3"/>
        <v>0.40150000000000002</v>
      </c>
    </row>
    <row r="62" spans="1:12" x14ac:dyDescent="0.3">
      <c r="A62">
        <v>326</v>
      </c>
      <c r="J62">
        <v>0.99</v>
      </c>
      <c r="K62">
        <v>0.95</v>
      </c>
      <c r="L62">
        <f t="shared" si="3"/>
        <v>0.97000000000000008</v>
      </c>
    </row>
    <row r="63" spans="1:12" x14ac:dyDescent="0.3">
      <c r="A63">
        <v>340</v>
      </c>
      <c r="J63">
        <v>0.98599999999999999</v>
      </c>
      <c r="L63">
        <f t="shared" si="3"/>
        <v>0.65733333333333333</v>
      </c>
    </row>
    <row r="64" spans="1:12" x14ac:dyDescent="0.3">
      <c r="B64">
        <v>318</v>
      </c>
      <c r="J64">
        <v>1.4999999999999999E-2</v>
      </c>
      <c r="K64">
        <v>0.85</v>
      </c>
      <c r="L64">
        <f t="shared" si="3"/>
        <v>0.43249999999999994</v>
      </c>
    </row>
    <row r="65" spans="3:12" x14ac:dyDescent="0.3">
      <c r="C65">
        <v>320</v>
      </c>
      <c r="J65">
        <v>0.32</v>
      </c>
      <c r="K65">
        <v>0.8</v>
      </c>
      <c r="L65">
        <f t="shared" si="3"/>
        <v>0.56000000000000005</v>
      </c>
    </row>
    <row r="66" spans="3:12" x14ac:dyDescent="0.3">
      <c r="C66">
        <v>325</v>
      </c>
      <c r="J66">
        <v>1.2999999999999999E-2</v>
      </c>
      <c r="K66">
        <v>0.65</v>
      </c>
      <c r="L66">
        <f t="shared" si="3"/>
        <v>0.33150000000000002</v>
      </c>
    </row>
    <row r="67" spans="3:12" x14ac:dyDescent="0.3">
      <c r="C67">
        <v>337</v>
      </c>
      <c r="J67">
        <v>1.4E-2</v>
      </c>
      <c r="K67">
        <v>0.95</v>
      </c>
      <c r="L67">
        <f t="shared" si="3"/>
        <v>0.48199999999999998</v>
      </c>
    </row>
    <row r="68" spans="3:12" x14ac:dyDescent="0.3">
      <c r="C68">
        <v>341</v>
      </c>
      <c r="J68">
        <v>0.98799999999999999</v>
      </c>
      <c r="K68">
        <v>0.95</v>
      </c>
      <c r="L68">
        <f t="shared" si="3"/>
        <v>0.96899999999999997</v>
      </c>
    </row>
    <row r="69" spans="3:12" x14ac:dyDescent="0.3">
      <c r="C69">
        <v>365</v>
      </c>
      <c r="J69">
        <v>0.76900000000000002</v>
      </c>
      <c r="K69">
        <v>0.95</v>
      </c>
      <c r="L69">
        <f t="shared" si="3"/>
        <v>0.85950000000000004</v>
      </c>
    </row>
    <row r="70" spans="3:12" x14ac:dyDescent="0.3">
      <c r="C70">
        <v>371</v>
      </c>
      <c r="J70">
        <v>0.73199999999999998</v>
      </c>
      <c r="K70">
        <v>1</v>
      </c>
      <c r="L70">
        <f t="shared" si="3"/>
        <v>0.86599999999999999</v>
      </c>
    </row>
    <row r="71" spans="3:12" x14ac:dyDescent="0.3">
      <c r="C71">
        <v>373</v>
      </c>
      <c r="J71">
        <v>0.94</v>
      </c>
      <c r="K71">
        <v>1</v>
      </c>
      <c r="L71">
        <f t="shared" si="3"/>
        <v>0.97000000000000008</v>
      </c>
    </row>
    <row r="72" spans="3:12" x14ac:dyDescent="0.3">
      <c r="C72">
        <v>375</v>
      </c>
      <c r="J72">
        <v>0.96399999999999997</v>
      </c>
      <c r="K72">
        <v>1</v>
      </c>
      <c r="L72">
        <f t="shared" si="3"/>
        <v>0.98199999999999987</v>
      </c>
    </row>
    <row r="73" spans="3:12" x14ac:dyDescent="0.3">
      <c r="C73">
        <v>378</v>
      </c>
      <c r="J73">
        <v>0.60699999999999998</v>
      </c>
      <c r="K73">
        <v>0.95</v>
      </c>
      <c r="L73">
        <f t="shared" si="3"/>
        <v>0.77849999999999986</v>
      </c>
    </row>
    <row r="74" spans="3:12" x14ac:dyDescent="0.3">
      <c r="C74">
        <v>390</v>
      </c>
      <c r="J74">
        <v>0.21199999999999999</v>
      </c>
      <c r="K74">
        <v>0.9</v>
      </c>
      <c r="L74">
        <f t="shared" si="3"/>
        <v>0.55600000000000005</v>
      </c>
    </row>
    <row r="75" spans="3:12" x14ac:dyDescent="0.3">
      <c r="C75">
        <v>400</v>
      </c>
      <c r="J75">
        <v>0.80800000000000005</v>
      </c>
      <c r="K75">
        <v>0.8</v>
      </c>
      <c r="L75">
        <f t="shared" si="3"/>
        <v>0.80399999999999994</v>
      </c>
    </row>
    <row r="76" spans="3:12" x14ac:dyDescent="0.3">
      <c r="D76">
        <v>350</v>
      </c>
      <c r="E76">
        <v>283</v>
      </c>
      <c r="J76">
        <v>0.996</v>
      </c>
      <c r="K76">
        <v>0.95</v>
      </c>
      <c r="L76">
        <f t="shared" si="3"/>
        <v>0.97299999999999986</v>
      </c>
    </row>
    <row r="77" spans="3:12" x14ac:dyDescent="0.3">
      <c r="D77">
        <v>361</v>
      </c>
      <c r="E77">
        <v>294</v>
      </c>
      <c r="J77">
        <v>1.2E-2</v>
      </c>
      <c r="K77">
        <v>0.95</v>
      </c>
      <c r="L77">
        <f t="shared" si="3"/>
        <v>0.48100000000000004</v>
      </c>
    </row>
    <row r="78" spans="3:12" x14ac:dyDescent="0.3">
      <c r="D78">
        <v>362</v>
      </c>
      <c r="E78">
        <v>295</v>
      </c>
      <c r="J78">
        <v>0.90900000000000003</v>
      </c>
      <c r="K78">
        <v>1</v>
      </c>
      <c r="L78">
        <f t="shared" si="3"/>
        <v>0.95450000000000002</v>
      </c>
    </row>
    <row r="79" spans="3:12" x14ac:dyDescent="0.3">
      <c r="D79">
        <v>364</v>
      </c>
      <c r="E79">
        <v>297</v>
      </c>
      <c r="J79">
        <v>6.2E-2</v>
      </c>
      <c r="K79">
        <v>1</v>
      </c>
      <c r="L79">
        <f t="shared" si="3"/>
        <v>0.53100000000000003</v>
      </c>
    </row>
    <row r="80" spans="3:12" x14ac:dyDescent="0.3">
      <c r="D80">
        <v>365</v>
      </c>
      <c r="E80">
        <v>298</v>
      </c>
      <c r="J80">
        <v>0.247</v>
      </c>
      <c r="K80">
        <v>1</v>
      </c>
      <c r="L80">
        <f t="shared" si="3"/>
        <v>0.62349999999999994</v>
      </c>
    </row>
    <row r="81" spans="1:12" x14ac:dyDescent="0.3">
      <c r="D81">
        <v>389</v>
      </c>
      <c r="E81">
        <v>322</v>
      </c>
      <c r="J81">
        <v>0.39400000000000002</v>
      </c>
      <c r="K81">
        <v>0.9</v>
      </c>
      <c r="L81">
        <f t="shared" si="3"/>
        <v>0.64699999999999991</v>
      </c>
    </row>
    <row r="82" spans="1:12" x14ac:dyDescent="0.3">
      <c r="D82">
        <v>392</v>
      </c>
      <c r="E82">
        <v>325</v>
      </c>
      <c r="J82">
        <v>0.17299999999999999</v>
      </c>
      <c r="K82">
        <v>0.95</v>
      </c>
      <c r="L82">
        <f t="shared" si="3"/>
        <v>0.5615</v>
      </c>
    </row>
    <row r="83" spans="1:12" x14ac:dyDescent="0.3">
      <c r="D83">
        <v>407</v>
      </c>
      <c r="E83">
        <v>340</v>
      </c>
      <c r="J83">
        <v>0.95599999999999996</v>
      </c>
      <c r="K83">
        <v>0.9</v>
      </c>
      <c r="L83">
        <f t="shared" si="3"/>
        <v>0.92799999999999994</v>
      </c>
    </row>
    <row r="84" spans="1:12" x14ac:dyDescent="0.3">
      <c r="D84">
        <v>420</v>
      </c>
      <c r="E84">
        <v>353</v>
      </c>
      <c r="J84">
        <v>3.0000000000000001E-3</v>
      </c>
      <c r="L84">
        <f t="shared" si="3"/>
        <v>2E-3</v>
      </c>
    </row>
    <row r="85" spans="1:12" x14ac:dyDescent="0.3">
      <c r="G85">
        <v>344</v>
      </c>
      <c r="J85">
        <v>0.85</v>
      </c>
      <c r="K85">
        <v>1</v>
      </c>
      <c r="L85">
        <f t="shared" si="3"/>
        <v>0.92499999999999993</v>
      </c>
    </row>
    <row r="86" spans="1:12" x14ac:dyDescent="0.3">
      <c r="G86">
        <v>345</v>
      </c>
      <c r="J86">
        <v>7.0000000000000007E-2</v>
      </c>
      <c r="K86">
        <v>1</v>
      </c>
      <c r="L86">
        <f t="shared" si="3"/>
        <v>0.53500000000000003</v>
      </c>
    </row>
    <row r="87" spans="1:12" x14ac:dyDescent="0.3">
      <c r="G87">
        <v>346</v>
      </c>
      <c r="J87">
        <v>0.45300000000000001</v>
      </c>
      <c r="K87">
        <v>1</v>
      </c>
      <c r="L87">
        <f t="shared" si="3"/>
        <v>0.72650000000000003</v>
      </c>
    </row>
    <row r="88" spans="1:12" x14ac:dyDescent="0.3">
      <c r="H88">
        <v>319</v>
      </c>
      <c r="J88">
        <v>5.3999999999999999E-2</v>
      </c>
      <c r="L88">
        <f t="shared" si="3"/>
        <v>3.5999999999999997E-2</v>
      </c>
    </row>
    <row r="89" spans="1:12" x14ac:dyDescent="0.3">
      <c r="H89">
        <v>322</v>
      </c>
      <c r="J89">
        <v>5.0999999999999997E-2</v>
      </c>
      <c r="L89">
        <f t="shared" si="3"/>
        <v>3.3999999999999996E-2</v>
      </c>
    </row>
    <row r="91" spans="1:12" x14ac:dyDescent="0.3">
      <c r="A91" t="s">
        <v>68</v>
      </c>
    </row>
    <row r="92" spans="1:12" x14ac:dyDescent="0.3">
      <c r="I92" t="s">
        <v>34</v>
      </c>
    </row>
    <row r="93" spans="1:12" x14ac:dyDescent="0.3">
      <c r="A93" t="s">
        <v>88</v>
      </c>
      <c r="B93" t="s">
        <v>89</v>
      </c>
      <c r="C93" t="s">
        <v>90</v>
      </c>
      <c r="D93" t="s">
        <v>91</v>
      </c>
      <c r="E93" t="s">
        <v>92</v>
      </c>
      <c r="F93" t="s">
        <v>93</v>
      </c>
      <c r="G93" t="s">
        <v>94</v>
      </c>
      <c r="H93" t="s">
        <v>95</v>
      </c>
      <c r="I93" t="s">
        <v>35</v>
      </c>
      <c r="J93" t="s">
        <v>66</v>
      </c>
      <c r="K93" t="s">
        <v>13</v>
      </c>
    </row>
    <row r="94" spans="1:12" x14ac:dyDescent="0.3">
      <c r="A94">
        <v>15</v>
      </c>
      <c r="B94">
        <v>15</v>
      </c>
      <c r="C94">
        <v>15</v>
      </c>
      <c r="D94">
        <v>15</v>
      </c>
      <c r="E94">
        <v>15</v>
      </c>
      <c r="F94">
        <v>15</v>
      </c>
      <c r="G94">
        <v>15</v>
      </c>
      <c r="H94">
        <v>15</v>
      </c>
      <c r="J94">
        <v>0.22800000000000001</v>
      </c>
      <c r="K94">
        <v>0.7</v>
      </c>
      <c r="L94">
        <f t="shared" ref="L94:L123" si="4">(IF(I94="Yes", 1, AVERAGE(J94:K94)) + J94 + K94)/3</f>
        <v>0.46399999999999997</v>
      </c>
    </row>
    <row r="95" spans="1:12" x14ac:dyDescent="0.3">
      <c r="A95">
        <v>19</v>
      </c>
      <c r="B95">
        <v>19</v>
      </c>
      <c r="C95">
        <v>19</v>
      </c>
      <c r="D95">
        <v>19</v>
      </c>
      <c r="E95">
        <v>19</v>
      </c>
      <c r="F95">
        <v>19</v>
      </c>
      <c r="G95">
        <v>19</v>
      </c>
      <c r="H95">
        <v>19</v>
      </c>
      <c r="J95">
        <v>0.06</v>
      </c>
      <c r="K95">
        <v>0.8</v>
      </c>
      <c r="L95">
        <f t="shared" si="4"/>
        <v>0.43</v>
      </c>
    </row>
    <row r="96" spans="1:12" x14ac:dyDescent="0.3">
      <c r="A96">
        <v>65</v>
      </c>
      <c r="B96">
        <v>65</v>
      </c>
      <c r="C96">
        <v>65</v>
      </c>
      <c r="D96">
        <v>65</v>
      </c>
      <c r="E96">
        <v>65</v>
      </c>
      <c r="F96">
        <v>65</v>
      </c>
      <c r="G96">
        <v>65</v>
      </c>
      <c r="H96">
        <v>65</v>
      </c>
      <c r="J96">
        <v>0.21099999999999999</v>
      </c>
      <c r="K96">
        <v>0.5</v>
      </c>
      <c r="L96">
        <f t="shared" si="4"/>
        <v>0.35549999999999998</v>
      </c>
    </row>
    <row r="97" spans="1:12" x14ac:dyDescent="0.3">
      <c r="A97">
        <v>67</v>
      </c>
      <c r="B97">
        <v>67</v>
      </c>
      <c r="C97">
        <v>67</v>
      </c>
      <c r="D97">
        <v>67</v>
      </c>
      <c r="E97">
        <v>67</v>
      </c>
      <c r="F97">
        <v>67</v>
      </c>
      <c r="G97">
        <v>67</v>
      </c>
      <c r="H97">
        <v>67</v>
      </c>
      <c r="J97">
        <v>0.88100000000000001</v>
      </c>
      <c r="K97">
        <v>0.9</v>
      </c>
      <c r="L97">
        <f t="shared" si="4"/>
        <v>0.89049999999999996</v>
      </c>
    </row>
    <row r="98" spans="1:12" x14ac:dyDescent="0.3">
      <c r="A98">
        <v>69</v>
      </c>
      <c r="B98">
        <v>69</v>
      </c>
      <c r="C98">
        <v>69</v>
      </c>
      <c r="D98">
        <v>69</v>
      </c>
      <c r="E98">
        <v>69</v>
      </c>
      <c r="F98">
        <v>69</v>
      </c>
      <c r="G98">
        <v>69</v>
      </c>
      <c r="H98">
        <v>69</v>
      </c>
      <c r="J98">
        <v>0.185</v>
      </c>
      <c r="K98">
        <v>0.9</v>
      </c>
      <c r="L98">
        <f t="shared" si="4"/>
        <v>0.54249999999999998</v>
      </c>
    </row>
    <row r="99" spans="1:12" x14ac:dyDescent="0.3">
      <c r="A99">
        <v>76</v>
      </c>
      <c r="B99">
        <v>76</v>
      </c>
      <c r="C99">
        <v>76</v>
      </c>
      <c r="D99">
        <v>76</v>
      </c>
      <c r="E99">
        <v>76</v>
      </c>
      <c r="F99">
        <v>76</v>
      </c>
      <c r="G99">
        <v>76</v>
      </c>
      <c r="H99">
        <v>76</v>
      </c>
      <c r="J99">
        <v>4.5999999999999999E-2</v>
      </c>
      <c r="K99">
        <v>0.6</v>
      </c>
      <c r="L99">
        <f t="shared" si="4"/>
        <v>0.32300000000000001</v>
      </c>
    </row>
    <row r="100" spans="1:12" x14ac:dyDescent="0.3">
      <c r="A100">
        <v>89</v>
      </c>
      <c r="B100">
        <v>89</v>
      </c>
      <c r="C100">
        <v>89</v>
      </c>
      <c r="D100">
        <v>89</v>
      </c>
      <c r="E100">
        <v>89</v>
      </c>
      <c r="F100">
        <v>89</v>
      </c>
      <c r="G100">
        <v>89</v>
      </c>
      <c r="H100">
        <v>89</v>
      </c>
      <c r="J100">
        <v>0.98599999999999999</v>
      </c>
      <c r="K100">
        <v>0.85</v>
      </c>
      <c r="L100">
        <f t="shared" si="4"/>
        <v>0.91800000000000004</v>
      </c>
    </row>
    <row r="101" spans="1:12" x14ac:dyDescent="0.3">
      <c r="A101">
        <v>105</v>
      </c>
      <c r="B101">
        <v>105</v>
      </c>
      <c r="C101">
        <v>105</v>
      </c>
      <c r="D101">
        <v>105</v>
      </c>
      <c r="E101">
        <v>105</v>
      </c>
      <c r="F101">
        <v>105</v>
      </c>
      <c r="G101">
        <v>105</v>
      </c>
      <c r="H101">
        <v>105</v>
      </c>
      <c r="J101">
        <v>1.0999999999999999E-2</v>
      </c>
      <c r="K101">
        <v>0.55000000000000004</v>
      </c>
      <c r="L101">
        <f t="shared" si="4"/>
        <v>0.28050000000000003</v>
      </c>
    </row>
    <row r="102" spans="1:12" x14ac:dyDescent="0.3">
      <c r="A102">
        <v>156</v>
      </c>
      <c r="B102">
        <v>156</v>
      </c>
      <c r="C102">
        <v>156</v>
      </c>
      <c r="D102">
        <v>156</v>
      </c>
      <c r="E102">
        <v>156</v>
      </c>
      <c r="F102">
        <v>156</v>
      </c>
      <c r="G102">
        <v>156</v>
      </c>
      <c r="H102">
        <v>156</v>
      </c>
      <c r="J102">
        <v>0.80600000000000005</v>
      </c>
      <c r="K102">
        <v>0.7</v>
      </c>
      <c r="L102">
        <f t="shared" si="4"/>
        <v>0.75300000000000011</v>
      </c>
    </row>
    <row r="103" spans="1:12" x14ac:dyDescent="0.3">
      <c r="A103">
        <v>177</v>
      </c>
      <c r="B103">
        <v>177</v>
      </c>
      <c r="C103">
        <v>177</v>
      </c>
      <c r="D103">
        <v>177</v>
      </c>
      <c r="E103">
        <v>177</v>
      </c>
      <c r="F103">
        <v>177</v>
      </c>
      <c r="G103">
        <v>177</v>
      </c>
      <c r="H103">
        <v>177</v>
      </c>
      <c r="J103">
        <v>2.5000000000000001E-2</v>
      </c>
      <c r="K103">
        <v>0.65</v>
      </c>
      <c r="L103">
        <f t="shared" si="4"/>
        <v>0.33750000000000008</v>
      </c>
    </row>
    <row r="104" spans="1:12" x14ac:dyDescent="0.3">
      <c r="A104">
        <v>248</v>
      </c>
      <c r="B104">
        <v>248</v>
      </c>
      <c r="C104">
        <v>248</v>
      </c>
      <c r="D104">
        <v>248</v>
      </c>
      <c r="E104">
        <v>248</v>
      </c>
      <c r="G104">
        <v>248</v>
      </c>
      <c r="H104">
        <v>248</v>
      </c>
      <c r="J104">
        <v>0.83399999999999996</v>
      </c>
      <c r="K104">
        <v>0.85</v>
      </c>
      <c r="L104">
        <f t="shared" si="4"/>
        <v>0.84199999999999997</v>
      </c>
    </row>
    <row r="105" spans="1:12" x14ac:dyDescent="0.3">
      <c r="A105">
        <v>284</v>
      </c>
      <c r="B105">
        <v>284</v>
      </c>
      <c r="C105">
        <v>284</v>
      </c>
      <c r="D105">
        <v>284</v>
      </c>
      <c r="G105">
        <v>284</v>
      </c>
      <c r="H105">
        <v>284</v>
      </c>
      <c r="J105">
        <v>0.374</v>
      </c>
      <c r="K105">
        <v>0.8</v>
      </c>
      <c r="L105">
        <f t="shared" si="4"/>
        <v>0.58700000000000008</v>
      </c>
    </row>
    <row r="106" spans="1:12" x14ac:dyDescent="0.3">
      <c r="A106">
        <v>285</v>
      </c>
      <c r="B106">
        <v>285</v>
      </c>
      <c r="C106">
        <v>285</v>
      </c>
      <c r="D106">
        <v>285</v>
      </c>
      <c r="G106">
        <v>285</v>
      </c>
      <c r="H106">
        <v>285</v>
      </c>
      <c r="J106">
        <v>0.311</v>
      </c>
      <c r="K106">
        <v>0.8</v>
      </c>
      <c r="L106">
        <f t="shared" si="4"/>
        <v>0.55549999999999999</v>
      </c>
    </row>
    <row r="107" spans="1:12" x14ac:dyDescent="0.3">
      <c r="A107">
        <v>295</v>
      </c>
      <c r="B107">
        <v>295</v>
      </c>
      <c r="C107">
        <v>295</v>
      </c>
      <c r="G107">
        <v>295</v>
      </c>
      <c r="H107">
        <v>295</v>
      </c>
      <c r="J107">
        <v>0.98</v>
      </c>
      <c r="K107">
        <v>0.75</v>
      </c>
      <c r="L107">
        <f t="shared" si="4"/>
        <v>0.86499999999999988</v>
      </c>
    </row>
    <row r="108" spans="1:12" x14ac:dyDescent="0.3">
      <c r="C108">
        <v>317</v>
      </c>
      <c r="J108">
        <v>0.64700000000000002</v>
      </c>
      <c r="K108">
        <v>0.55000000000000004</v>
      </c>
      <c r="L108">
        <f t="shared" si="4"/>
        <v>0.59850000000000003</v>
      </c>
    </row>
    <row r="109" spans="1:12" x14ac:dyDescent="0.3">
      <c r="C109">
        <v>328</v>
      </c>
      <c r="J109">
        <v>2.1999999999999999E-2</v>
      </c>
      <c r="K109">
        <v>0.6</v>
      </c>
      <c r="L109">
        <f t="shared" si="4"/>
        <v>0.311</v>
      </c>
    </row>
    <row r="110" spans="1:12" x14ac:dyDescent="0.3">
      <c r="C110">
        <v>355</v>
      </c>
      <c r="J110">
        <v>0.92700000000000005</v>
      </c>
      <c r="K110">
        <v>0.85</v>
      </c>
      <c r="L110">
        <f t="shared" si="4"/>
        <v>0.88850000000000007</v>
      </c>
    </row>
    <row r="111" spans="1:12" x14ac:dyDescent="0.3">
      <c r="C111">
        <v>370</v>
      </c>
      <c r="J111">
        <v>0.214</v>
      </c>
      <c r="K111">
        <v>0.75</v>
      </c>
      <c r="L111">
        <f t="shared" si="4"/>
        <v>0.48199999999999998</v>
      </c>
    </row>
    <row r="112" spans="1:12" x14ac:dyDescent="0.3">
      <c r="C112">
        <v>388</v>
      </c>
      <c r="J112">
        <v>0.09</v>
      </c>
      <c r="K112">
        <v>0.9</v>
      </c>
      <c r="L112">
        <f t="shared" si="4"/>
        <v>0.49499999999999994</v>
      </c>
    </row>
    <row r="113" spans="1:12" x14ac:dyDescent="0.3">
      <c r="C113">
        <v>389</v>
      </c>
      <c r="J113">
        <v>0.93799999999999994</v>
      </c>
      <c r="K113">
        <v>0.8</v>
      </c>
      <c r="L113">
        <f t="shared" si="4"/>
        <v>0.86900000000000011</v>
      </c>
    </row>
    <row r="114" spans="1:12" x14ac:dyDescent="0.3">
      <c r="C114">
        <v>403</v>
      </c>
      <c r="J114">
        <v>0.57399999999999995</v>
      </c>
      <c r="K114">
        <v>0.85</v>
      </c>
      <c r="L114">
        <f t="shared" si="4"/>
        <v>0.71200000000000008</v>
      </c>
    </row>
    <row r="115" spans="1:12" x14ac:dyDescent="0.3">
      <c r="C115">
        <v>404</v>
      </c>
      <c r="J115">
        <v>7.9000000000000001E-2</v>
      </c>
      <c r="K115">
        <v>0.85</v>
      </c>
      <c r="L115">
        <f t="shared" si="4"/>
        <v>0.46449999999999997</v>
      </c>
    </row>
    <row r="116" spans="1:12" x14ac:dyDescent="0.3">
      <c r="D116">
        <v>376</v>
      </c>
      <c r="E116">
        <v>309</v>
      </c>
      <c r="J116">
        <v>0.47599999999999998</v>
      </c>
      <c r="K116">
        <v>0.7</v>
      </c>
      <c r="L116">
        <f t="shared" si="4"/>
        <v>0.58799999999999997</v>
      </c>
    </row>
    <row r="117" spans="1:12" x14ac:dyDescent="0.3">
      <c r="D117">
        <v>386</v>
      </c>
      <c r="E117">
        <v>319</v>
      </c>
      <c r="J117">
        <v>6.4000000000000001E-2</v>
      </c>
      <c r="K117">
        <v>0.85</v>
      </c>
      <c r="L117">
        <f t="shared" si="4"/>
        <v>0.45700000000000002</v>
      </c>
    </row>
    <row r="118" spans="1:12" x14ac:dyDescent="0.3">
      <c r="D118">
        <v>398</v>
      </c>
      <c r="E118">
        <v>331</v>
      </c>
      <c r="J118">
        <v>0.61299999999999999</v>
      </c>
      <c r="K118">
        <v>0.8</v>
      </c>
      <c r="L118">
        <f t="shared" si="4"/>
        <v>0.70650000000000013</v>
      </c>
    </row>
    <row r="119" spans="1:12" x14ac:dyDescent="0.3">
      <c r="D119">
        <v>411</v>
      </c>
      <c r="E119">
        <v>344</v>
      </c>
      <c r="J119">
        <v>3.5000000000000003E-2</v>
      </c>
      <c r="K119">
        <v>0.6</v>
      </c>
      <c r="L119">
        <f t="shared" si="4"/>
        <v>0.3175</v>
      </c>
    </row>
    <row r="120" spans="1:12" x14ac:dyDescent="0.3">
      <c r="G120">
        <v>322</v>
      </c>
      <c r="J120">
        <v>0.113</v>
      </c>
      <c r="K120">
        <v>0.7</v>
      </c>
      <c r="L120">
        <f t="shared" si="4"/>
        <v>0.40650000000000003</v>
      </c>
    </row>
    <row r="121" spans="1:12" x14ac:dyDescent="0.3">
      <c r="G121">
        <v>323</v>
      </c>
      <c r="J121">
        <v>5.1999999999999998E-2</v>
      </c>
      <c r="K121">
        <v>0.5</v>
      </c>
      <c r="L121">
        <f t="shared" si="4"/>
        <v>0.27600000000000002</v>
      </c>
    </row>
    <row r="122" spans="1:12" x14ac:dyDescent="0.3">
      <c r="G122">
        <v>326</v>
      </c>
      <c r="J122">
        <v>3.4000000000000002E-2</v>
      </c>
      <c r="K122">
        <v>0.85</v>
      </c>
      <c r="L122">
        <f t="shared" si="4"/>
        <v>0.442</v>
      </c>
    </row>
    <row r="123" spans="1:12" x14ac:dyDescent="0.3">
      <c r="G123">
        <v>343</v>
      </c>
      <c r="J123">
        <v>0.42299999999999999</v>
      </c>
      <c r="K123">
        <v>0.7</v>
      </c>
      <c r="L123">
        <f t="shared" si="4"/>
        <v>0.5615</v>
      </c>
    </row>
    <row r="125" spans="1:12" x14ac:dyDescent="0.3">
      <c r="A125" t="s">
        <v>65</v>
      </c>
    </row>
    <row r="126" spans="1:12" x14ac:dyDescent="0.3">
      <c r="I126" t="s">
        <v>66</v>
      </c>
    </row>
    <row r="127" spans="1:12" x14ac:dyDescent="0.3">
      <c r="A127" t="s">
        <v>88</v>
      </c>
      <c r="B127" t="s">
        <v>89</v>
      </c>
      <c r="C127" t="s">
        <v>90</v>
      </c>
      <c r="D127" t="s">
        <v>91</v>
      </c>
      <c r="E127" t="s">
        <v>92</v>
      </c>
      <c r="F127" t="s">
        <v>93</v>
      </c>
      <c r="G127" t="s">
        <v>94</v>
      </c>
      <c r="H127" t="s">
        <v>95</v>
      </c>
    </row>
    <row r="128" spans="1:12" x14ac:dyDescent="0.3">
      <c r="A128">
        <v>78</v>
      </c>
      <c r="B128">
        <v>78</v>
      </c>
      <c r="C128">
        <v>78</v>
      </c>
      <c r="D128">
        <v>78</v>
      </c>
      <c r="E128">
        <v>78</v>
      </c>
      <c r="F128">
        <v>78</v>
      </c>
      <c r="G128">
        <v>78</v>
      </c>
      <c r="H128">
        <v>78</v>
      </c>
      <c r="I128">
        <v>2.7E-2</v>
      </c>
      <c r="J128">
        <f>I128</f>
        <v>2.7E-2</v>
      </c>
    </row>
    <row r="129" spans="1:10" x14ac:dyDescent="0.3">
      <c r="A129">
        <v>99</v>
      </c>
      <c r="B129">
        <v>99</v>
      </c>
      <c r="C129">
        <v>99</v>
      </c>
      <c r="D129">
        <v>99</v>
      </c>
      <c r="E129">
        <v>99</v>
      </c>
      <c r="F129">
        <v>99</v>
      </c>
      <c r="G129">
        <v>99</v>
      </c>
      <c r="H129">
        <v>99</v>
      </c>
      <c r="I129">
        <v>6.4000000000000001E-2</v>
      </c>
      <c r="J129">
        <f t="shared" ref="J129:J139" si="5">I129</f>
        <v>6.4000000000000001E-2</v>
      </c>
    </row>
    <row r="130" spans="1:10" x14ac:dyDescent="0.3">
      <c r="A130">
        <v>110</v>
      </c>
      <c r="B130">
        <v>110</v>
      </c>
      <c r="C130">
        <v>110</v>
      </c>
      <c r="D130">
        <v>110</v>
      </c>
      <c r="E130">
        <v>110</v>
      </c>
      <c r="F130">
        <v>110</v>
      </c>
      <c r="G130">
        <v>110</v>
      </c>
      <c r="H130">
        <v>110</v>
      </c>
      <c r="I130">
        <v>2.8000000000000001E-2</v>
      </c>
      <c r="J130">
        <f t="shared" si="5"/>
        <v>2.8000000000000001E-2</v>
      </c>
    </row>
    <row r="131" spans="1:10" x14ac:dyDescent="0.3">
      <c r="A131">
        <v>178</v>
      </c>
      <c r="B131">
        <v>178</v>
      </c>
      <c r="C131">
        <v>178</v>
      </c>
      <c r="D131">
        <v>178</v>
      </c>
      <c r="E131">
        <v>178</v>
      </c>
      <c r="F131">
        <v>178</v>
      </c>
      <c r="G131">
        <v>178</v>
      </c>
      <c r="H131">
        <v>178</v>
      </c>
      <c r="I131">
        <v>0.63100000000000001</v>
      </c>
      <c r="J131">
        <f t="shared" si="5"/>
        <v>0.63100000000000001</v>
      </c>
    </row>
    <row r="132" spans="1:10" x14ac:dyDescent="0.3">
      <c r="A132">
        <v>203</v>
      </c>
      <c r="B132">
        <v>203</v>
      </c>
      <c r="C132">
        <v>203</v>
      </c>
      <c r="D132">
        <v>203</v>
      </c>
      <c r="E132">
        <v>203</v>
      </c>
      <c r="G132">
        <v>203</v>
      </c>
      <c r="H132">
        <v>203</v>
      </c>
      <c r="I132">
        <v>1.0999999999999999E-2</v>
      </c>
      <c r="J132">
        <f t="shared" si="5"/>
        <v>1.0999999999999999E-2</v>
      </c>
    </row>
    <row r="133" spans="1:10" x14ac:dyDescent="0.3">
      <c r="A133">
        <v>207</v>
      </c>
      <c r="B133">
        <v>207</v>
      </c>
      <c r="C133">
        <v>207</v>
      </c>
      <c r="D133">
        <v>207</v>
      </c>
      <c r="E133">
        <v>207</v>
      </c>
      <c r="G133">
        <v>207</v>
      </c>
      <c r="H133">
        <v>207</v>
      </c>
      <c r="I133">
        <v>0.57199999999999995</v>
      </c>
      <c r="J133">
        <f t="shared" si="5"/>
        <v>0.57199999999999995</v>
      </c>
    </row>
    <row r="134" spans="1:10" x14ac:dyDescent="0.3">
      <c r="A134">
        <v>233</v>
      </c>
      <c r="B134">
        <v>233</v>
      </c>
      <c r="C134">
        <v>233</v>
      </c>
      <c r="D134">
        <v>233</v>
      </c>
      <c r="E134">
        <v>233</v>
      </c>
      <c r="G134">
        <v>233</v>
      </c>
      <c r="H134">
        <v>233</v>
      </c>
      <c r="I134">
        <v>0.97599999999999998</v>
      </c>
      <c r="J134">
        <f t="shared" si="5"/>
        <v>0.97599999999999998</v>
      </c>
    </row>
    <row r="135" spans="1:10" x14ac:dyDescent="0.3">
      <c r="A135">
        <v>279</v>
      </c>
      <c r="B135">
        <v>279</v>
      </c>
      <c r="C135">
        <v>279</v>
      </c>
      <c r="D135">
        <v>279</v>
      </c>
      <c r="G135">
        <v>279</v>
      </c>
      <c r="H135">
        <v>279</v>
      </c>
      <c r="I135">
        <v>0.41399999999999998</v>
      </c>
      <c r="J135">
        <f t="shared" si="5"/>
        <v>0.41399999999999998</v>
      </c>
    </row>
    <row r="136" spans="1:10" x14ac:dyDescent="0.3">
      <c r="A136">
        <v>310</v>
      </c>
      <c r="B136">
        <v>310</v>
      </c>
      <c r="C136">
        <v>310</v>
      </c>
      <c r="D136">
        <v>310</v>
      </c>
      <c r="G136">
        <v>310</v>
      </c>
      <c r="H136">
        <v>310</v>
      </c>
      <c r="I136">
        <v>0.05</v>
      </c>
      <c r="J136">
        <f t="shared" si="5"/>
        <v>0.05</v>
      </c>
    </row>
    <row r="137" spans="1:10" x14ac:dyDescent="0.3">
      <c r="C137">
        <v>321</v>
      </c>
      <c r="I137">
        <v>0.108</v>
      </c>
      <c r="J137">
        <f t="shared" si="5"/>
        <v>0.108</v>
      </c>
    </row>
    <row r="138" spans="1:10" x14ac:dyDescent="0.3">
      <c r="C138">
        <v>410</v>
      </c>
      <c r="I138">
        <v>0.22800000000000001</v>
      </c>
      <c r="J138">
        <f t="shared" si="5"/>
        <v>0.22800000000000001</v>
      </c>
    </row>
    <row r="139" spans="1:10" x14ac:dyDescent="0.3">
      <c r="D139">
        <v>368</v>
      </c>
      <c r="E139">
        <v>301</v>
      </c>
      <c r="I139">
        <v>0.26300000000000001</v>
      </c>
      <c r="J139">
        <f t="shared" si="5"/>
        <v>0.26300000000000001</v>
      </c>
    </row>
    <row r="141" spans="1:10" x14ac:dyDescent="0.3">
      <c r="A141" t="s">
        <v>6</v>
      </c>
    </row>
    <row r="142" spans="1:10" s="2" customFormat="1" x14ac:dyDescent="0.3">
      <c r="A142" s="2" t="s">
        <v>66</v>
      </c>
      <c r="I142" t="s">
        <v>40</v>
      </c>
      <c r="J142"/>
    </row>
    <row r="143" spans="1:10" s="2" customFormat="1" x14ac:dyDescent="0.3">
      <c r="A143" s="2" t="s">
        <v>29</v>
      </c>
      <c r="B143" s="2" t="s">
        <v>10</v>
      </c>
      <c r="I143" t="s">
        <v>41</v>
      </c>
      <c r="J143" t="s">
        <v>10</v>
      </c>
    </row>
    <row r="145" spans="1:10" x14ac:dyDescent="0.3">
      <c r="A145" t="s">
        <v>36</v>
      </c>
    </row>
    <row r="146" spans="1:10" x14ac:dyDescent="0.3">
      <c r="I146" t="s">
        <v>37</v>
      </c>
    </row>
    <row r="147" spans="1:10" x14ac:dyDescent="0.3">
      <c r="A147" t="s">
        <v>88</v>
      </c>
      <c r="B147" t="s">
        <v>89</v>
      </c>
      <c r="C147" t="s">
        <v>90</v>
      </c>
      <c r="D147" t="s">
        <v>91</v>
      </c>
      <c r="E147" t="s">
        <v>92</v>
      </c>
      <c r="F147" t="s">
        <v>93</v>
      </c>
      <c r="G147" t="s">
        <v>94</v>
      </c>
      <c r="H147" t="s">
        <v>95</v>
      </c>
      <c r="I147" t="s">
        <v>38</v>
      </c>
      <c r="J147" t="s">
        <v>39</v>
      </c>
    </row>
    <row r="148" spans="1:10" x14ac:dyDescent="0.3">
      <c r="C148">
        <v>323</v>
      </c>
      <c r="J148" t="s">
        <v>11</v>
      </c>
    </row>
    <row r="149" spans="1:10" x14ac:dyDescent="0.3">
      <c r="F149">
        <v>194</v>
      </c>
      <c r="J149" t="s">
        <v>9</v>
      </c>
    </row>
    <row r="151" spans="1:10" x14ac:dyDescent="0.3">
      <c r="A151" t="s">
        <v>46</v>
      </c>
    </row>
    <row r="152" spans="1:10" x14ac:dyDescent="0.3">
      <c r="B152" t="s">
        <v>44</v>
      </c>
    </row>
    <row r="153" spans="1:10" x14ac:dyDescent="0.3">
      <c r="A153" t="s">
        <v>88</v>
      </c>
      <c r="B153">
        <v>0.7</v>
      </c>
      <c r="C153" t="s">
        <v>97</v>
      </c>
    </row>
    <row r="154" spans="1:10" x14ac:dyDescent="0.3">
      <c r="A154" t="s">
        <v>89</v>
      </c>
      <c r="B154">
        <v>-0.47</v>
      </c>
      <c r="C154" t="s">
        <v>20</v>
      </c>
    </row>
    <row r="155" spans="1:10" x14ac:dyDescent="0.3">
      <c r="A155" t="s">
        <v>90</v>
      </c>
      <c r="B155">
        <v>-0.04</v>
      </c>
      <c r="C155" t="s">
        <v>99</v>
      </c>
    </row>
    <row r="156" spans="1:10" x14ac:dyDescent="0.3">
      <c r="A156" t="s">
        <v>91</v>
      </c>
      <c r="B156">
        <v>-0.47</v>
      </c>
      <c r="C156" t="s">
        <v>20</v>
      </c>
    </row>
    <row r="157" spans="1:10" x14ac:dyDescent="0.3">
      <c r="A157" t="s">
        <v>92</v>
      </c>
      <c r="B157">
        <v>-0.47</v>
      </c>
      <c r="C157" t="s">
        <v>20</v>
      </c>
    </row>
    <row r="158" spans="1:10" x14ac:dyDescent="0.3">
      <c r="A158" t="s">
        <v>93</v>
      </c>
      <c r="B158">
        <v>-0.47</v>
      </c>
      <c r="C158" t="s">
        <v>20</v>
      </c>
    </row>
    <row r="159" spans="1:10" x14ac:dyDescent="0.3">
      <c r="A159" t="s">
        <v>94</v>
      </c>
      <c r="B159">
        <v>-0.47</v>
      </c>
      <c r="C159" t="s">
        <v>20</v>
      </c>
    </row>
    <row r="160" spans="1:10" x14ac:dyDescent="0.3">
      <c r="A160" t="s">
        <v>95</v>
      </c>
      <c r="B160">
        <v>-0.47</v>
      </c>
      <c r="C160" t="s">
        <v>20</v>
      </c>
    </row>
    <row r="162" spans="1:12" x14ac:dyDescent="0.3">
      <c r="A162" t="s">
        <v>43</v>
      </c>
      <c r="B162" t="s">
        <v>51</v>
      </c>
      <c r="D162" t="s">
        <v>50</v>
      </c>
      <c r="G162" t="s">
        <v>56</v>
      </c>
      <c r="I162" t="s">
        <v>60</v>
      </c>
      <c r="K162" t="s">
        <v>61</v>
      </c>
    </row>
    <row r="163" spans="1:12" x14ac:dyDescent="0.3">
      <c r="B163" t="s">
        <v>44</v>
      </c>
      <c r="C163" t="s">
        <v>47</v>
      </c>
      <c r="D163" t="s">
        <v>52</v>
      </c>
      <c r="E163" t="s">
        <v>53</v>
      </c>
      <c r="F163" t="s">
        <v>54</v>
      </c>
      <c r="G163" t="s">
        <v>57</v>
      </c>
      <c r="H163" t="s">
        <v>47</v>
      </c>
      <c r="J163" t="s">
        <v>100</v>
      </c>
      <c r="K163" t="s">
        <v>57</v>
      </c>
      <c r="L163" t="s">
        <v>62</v>
      </c>
    </row>
    <row r="164" spans="1:12" x14ac:dyDescent="0.3">
      <c r="A164" t="s">
        <v>88</v>
      </c>
      <c r="B164">
        <v>1.21</v>
      </c>
      <c r="C164" t="s">
        <v>98</v>
      </c>
      <c r="D164">
        <v>0.16667000000000001</v>
      </c>
      <c r="E164" t="s">
        <v>29</v>
      </c>
      <c r="F164" t="s">
        <v>29</v>
      </c>
      <c r="G164">
        <v>0.89059999999999995</v>
      </c>
      <c r="H164" t="s">
        <v>96</v>
      </c>
      <c r="I164">
        <v>0.89530399999999999</v>
      </c>
      <c r="J164">
        <v>0</v>
      </c>
      <c r="K164">
        <v>0.878</v>
      </c>
      <c r="L164">
        <v>16</v>
      </c>
    </row>
    <row r="165" spans="1:12" x14ac:dyDescent="0.3">
      <c r="A165" t="s">
        <v>89</v>
      </c>
      <c r="B165">
        <v>1.21</v>
      </c>
      <c r="C165" t="s">
        <v>98</v>
      </c>
      <c r="D165">
        <v>0.16667000000000001</v>
      </c>
      <c r="E165" t="s">
        <v>29</v>
      </c>
      <c r="F165" t="s">
        <v>29</v>
      </c>
      <c r="G165">
        <v>0.88570000000000004</v>
      </c>
      <c r="H165" t="s">
        <v>96</v>
      </c>
      <c r="I165">
        <v>0.89530399999999999</v>
      </c>
      <c r="J165">
        <v>0</v>
      </c>
      <c r="K165">
        <v>0.878</v>
      </c>
      <c r="L165">
        <v>16</v>
      </c>
    </row>
    <row r="166" spans="1:12" x14ac:dyDescent="0.3">
      <c r="A166" t="s">
        <v>90</v>
      </c>
      <c r="B166">
        <v>1.21</v>
      </c>
      <c r="C166" t="s">
        <v>98</v>
      </c>
      <c r="D166">
        <v>0.16667000000000001</v>
      </c>
      <c r="E166" t="s">
        <v>29</v>
      </c>
      <c r="F166" t="s">
        <v>29</v>
      </c>
      <c r="G166">
        <v>0.88700000000000001</v>
      </c>
      <c r="H166" t="s">
        <v>96</v>
      </c>
      <c r="I166">
        <v>0.89530399999999999</v>
      </c>
      <c r="J166">
        <v>0</v>
      </c>
      <c r="K166">
        <v>0.878</v>
      </c>
      <c r="L166">
        <v>16</v>
      </c>
    </row>
    <row r="167" spans="1:12" x14ac:dyDescent="0.3">
      <c r="A167" t="s">
        <v>91</v>
      </c>
      <c r="B167">
        <v>1.21</v>
      </c>
      <c r="C167" t="s">
        <v>98</v>
      </c>
      <c r="D167">
        <v>0.16667000000000001</v>
      </c>
      <c r="E167" t="s">
        <v>29</v>
      </c>
      <c r="F167" t="s">
        <v>29</v>
      </c>
      <c r="G167">
        <v>0.91500000000000004</v>
      </c>
      <c r="H167" t="s">
        <v>96</v>
      </c>
      <c r="I167">
        <v>0.89530399999999999</v>
      </c>
      <c r="J167">
        <v>0</v>
      </c>
      <c r="K167">
        <v>0.878</v>
      </c>
      <c r="L167">
        <v>16</v>
      </c>
    </row>
    <row r="168" spans="1:12" x14ac:dyDescent="0.3">
      <c r="A168" t="s">
        <v>92</v>
      </c>
      <c r="B168">
        <v>1.21</v>
      </c>
      <c r="C168" t="s">
        <v>98</v>
      </c>
      <c r="D168">
        <v>0.16667000000000001</v>
      </c>
      <c r="E168" t="s">
        <v>29</v>
      </c>
      <c r="F168" t="s">
        <v>29</v>
      </c>
      <c r="G168">
        <v>0.91120000000000001</v>
      </c>
      <c r="H168" t="s">
        <v>96</v>
      </c>
      <c r="I168">
        <v>0.89530399999999999</v>
      </c>
      <c r="J168">
        <v>0</v>
      </c>
      <c r="K168">
        <v>0.878</v>
      </c>
      <c r="L168">
        <v>16</v>
      </c>
    </row>
    <row r="169" spans="1:12" x14ac:dyDescent="0.3">
      <c r="A169" t="s">
        <v>93</v>
      </c>
      <c r="B169">
        <v>1.21</v>
      </c>
      <c r="C169" t="s">
        <v>98</v>
      </c>
      <c r="D169">
        <v>0.16667000000000001</v>
      </c>
      <c r="E169" t="s">
        <v>29</v>
      </c>
      <c r="F169" t="s">
        <v>29</v>
      </c>
      <c r="G169">
        <v>0.96030000000000004</v>
      </c>
      <c r="H169" t="s">
        <v>96</v>
      </c>
      <c r="I169">
        <v>0.89530399999999999</v>
      </c>
      <c r="J169">
        <v>0</v>
      </c>
      <c r="K169">
        <v>0.878</v>
      </c>
      <c r="L169">
        <v>16</v>
      </c>
    </row>
    <row r="170" spans="1:12" x14ac:dyDescent="0.3">
      <c r="A170" t="s">
        <v>94</v>
      </c>
      <c r="B170">
        <v>1.21</v>
      </c>
      <c r="C170" t="s">
        <v>98</v>
      </c>
      <c r="D170">
        <v>0.16667000000000001</v>
      </c>
      <c r="E170" t="s">
        <v>29</v>
      </c>
      <c r="F170" t="s">
        <v>29</v>
      </c>
      <c r="G170">
        <v>0.88870000000000005</v>
      </c>
      <c r="H170" t="s">
        <v>96</v>
      </c>
      <c r="I170">
        <v>0.89530399999999999</v>
      </c>
      <c r="J170">
        <v>0</v>
      </c>
      <c r="K170">
        <v>0.878</v>
      </c>
      <c r="L170">
        <v>16</v>
      </c>
    </row>
    <row r="171" spans="1:12" x14ac:dyDescent="0.3">
      <c r="A171" t="s">
        <v>95</v>
      </c>
      <c r="B171">
        <v>1.21</v>
      </c>
      <c r="C171" t="s">
        <v>98</v>
      </c>
      <c r="D171">
        <v>0.16667000000000001</v>
      </c>
      <c r="E171" t="s">
        <v>29</v>
      </c>
      <c r="F171" t="s">
        <v>29</v>
      </c>
      <c r="G171">
        <v>0.88249999999999995</v>
      </c>
      <c r="H171" t="s">
        <v>96</v>
      </c>
      <c r="I171">
        <v>0.89530399999999999</v>
      </c>
      <c r="J171">
        <v>0</v>
      </c>
      <c r="K171">
        <v>0.878</v>
      </c>
      <c r="L171">
        <v>16</v>
      </c>
    </row>
    <row r="173" spans="1:12" x14ac:dyDescent="0.3">
      <c r="A173" t="s">
        <v>63</v>
      </c>
    </row>
    <row r="174" spans="1:12" x14ac:dyDescent="0.3">
      <c r="A174" t="s">
        <v>88</v>
      </c>
      <c r="B174" t="s">
        <v>101</v>
      </c>
    </row>
    <row r="175" spans="1:12" x14ac:dyDescent="0.3">
      <c r="A175" t="s">
        <v>89</v>
      </c>
      <c r="B175" t="s">
        <v>101</v>
      </c>
    </row>
    <row r="176" spans="1:12" x14ac:dyDescent="0.3">
      <c r="A176" t="s">
        <v>90</v>
      </c>
      <c r="B176" t="s">
        <v>101</v>
      </c>
    </row>
    <row r="177" spans="1:2" x14ac:dyDescent="0.3">
      <c r="A177" t="s">
        <v>91</v>
      </c>
      <c r="B177" t="s">
        <v>101</v>
      </c>
    </row>
    <row r="178" spans="1:2" x14ac:dyDescent="0.3">
      <c r="A178" t="s">
        <v>92</v>
      </c>
      <c r="B178" t="s">
        <v>101</v>
      </c>
    </row>
    <row r="179" spans="1:2" x14ac:dyDescent="0.3">
      <c r="A179" t="s">
        <v>93</v>
      </c>
      <c r="B179" t="s">
        <v>101</v>
      </c>
    </row>
    <row r="180" spans="1:2" x14ac:dyDescent="0.3">
      <c r="A180" t="s">
        <v>94</v>
      </c>
      <c r="B180" t="s">
        <v>101</v>
      </c>
    </row>
    <row r="181" spans="1:2" x14ac:dyDescent="0.3">
      <c r="A181" t="s">
        <v>95</v>
      </c>
      <c r="B181" t="s">
        <v>101</v>
      </c>
    </row>
  </sheetData>
  <conditionalFormatting sqref="L38:L89">
    <cfRule type="iconSet" priority="7">
      <iconSet>
        <cfvo type="percent" val="0"/>
        <cfvo type="num" val="0.5"/>
        <cfvo type="num" val="0.75"/>
      </iconSet>
    </cfRule>
  </conditionalFormatting>
  <conditionalFormatting sqref="M4:M22">
    <cfRule type="iconSet" priority="27">
      <iconSet>
        <cfvo type="percent" val="0"/>
        <cfvo type="num" val="0.33"/>
        <cfvo type="num" val="0.66"/>
      </iconSet>
    </cfRule>
  </conditionalFormatting>
  <conditionalFormatting sqref="U4:U22">
    <cfRule type="iconSet" priority="28">
      <iconSet>
        <cfvo type="percent" val="0"/>
        <cfvo type="num" val="0.69"/>
        <cfvo type="num" val="0.84"/>
      </iconSet>
    </cfRule>
  </conditionalFormatting>
  <conditionalFormatting sqref="R4:R22">
    <cfRule type="iconSet" priority="29">
      <iconSet>
        <cfvo type="percent" val="0"/>
        <cfvo type="num" val="0.5"/>
        <cfvo type="num" val="0.75"/>
      </iconSet>
    </cfRule>
  </conditionalFormatting>
  <conditionalFormatting sqref="L94:L123">
    <cfRule type="iconSet" priority="32">
      <iconSet>
        <cfvo type="percent" val="0"/>
        <cfvo type="num" val="0.5"/>
        <cfvo type="num" val="0.75"/>
      </iconSet>
    </cfRule>
  </conditionalFormatting>
  <conditionalFormatting sqref="J128:J139">
    <cfRule type="iconSet" priority="33">
      <iconSet>
        <cfvo type="percent" val="0"/>
        <cfvo type="num" val="0.5"/>
        <cfvo type="num" val="0.75"/>
      </iconSet>
    </cfRule>
  </conditionalFormatting>
  <conditionalFormatting sqref="J33">
    <cfRule type="iconSet" priority="34">
      <iconSet>
        <cfvo type="percent" val="0"/>
        <cfvo type="num" val="0.5"/>
        <cfvo type="num" val="0.75"/>
      </iconSet>
    </cfRule>
  </conditionalFormatting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0"/>
  <sheetViews>
    <sheetView topLeftCell="A49" workbookViewId="0">
      <selection activeCell="C91" sqref="C91"/>
    </sheetView>
  </sheetViews>
  <sheetFormatPr defaultRowHeight="14.4" x14ac:dyDescent="0.3"/>
  <cols>
    <col min="3" max="3" width="13.5546875" customWidth="1"/>
    <col min="4" max="4" width="13.109375" bestFit="1" customWidth="1"/>
    <col min="8" max="8" width="10.5546875" bestFit="1" customWidth="1"/>
  </cols>
  <sheetData>
    <row r="1" spans="1:18" x14ac:dyDescent="0.3">
      <c r="A1" t="s">
        <v>0</v>
      </c>
    </row>
    <row r="2" spans="1:18" x14ac:dyDescent="0.3">
      <c r="C2" t="s">
        <v>3</v>
      </c>
      <c r="I2" t="s">
        <v>5</v>
      </c>
      <c r="N2" t="s">
        <v>18</v>
      </c>
      <c r="R2" t="s">
        <v>31</v>
      </c>
    </row>
    <row r="3" spans="1:18" x14ac:dyDescent="0.3">
      <c r="A3" t="s">
        <v>102</v>
      </c>
      <c r="B3" t="s">
        <v>103</v>
      </c>
      <c r="C3" t="s">
        <v>4</v>
      </c>
      <c r="D3" t="s">
        <v>181</v>
      </c>
      <c r="E3" t="s">
        <v>13</v>
      </c>
      <c r="H3" t="s">
        <v>16</v>
      </c>
      <c r="I3" t="s">
        <v>17</v>
      </c>
      <c r="J3" t="s">
        <v>25</v>
      </c>
      <c r="M3" t="s">
        <v>19</v>
      </c>
      <c r="Q3" t="s">
        <v>32</v>
      </c>
    </row>
    <row r="4" spans="1:18" x14ac:dyDescent="0.3">
      <c r="A4">
        <v>13</v>
      </c>
      <c r="C4">
        <v>0.32</v>
      </c>
      <c r="D4">
        <v>0.50576600000000005</v>
      </c>
      <c r="E4">
        <v>0.85</v>
      </c>
      <c r="F4">
        <f>(IF(C4&gt;0.5, 1, IF(C4&gt;0.2, 0.66, IF(C4&gt;0.1, 0.33, 0)))+D4+E4)/3</f>
        <v>0.67192200000000002</v>
      </c>
      <c r="J4" t="s">
        <v>26</v>
      </c>
      <c r="K4">
        <f>(IF(J4="NA", AVERAGE(IF(H4="High", 1, IF(H4="Medium", 0.667, IF(H4="Low", 0.333, 0))),I4), (J4+1)/2)+I4+IF(H4="High", 1, IF(H4="Medium", 0.667, IF(H4="Low", 0.333, 0))))/3</f>
        <v>0</v>
      </c>
      <c r="M4">
        <v>0.25</v>
      </c>
      <c r="N4">
        <f>M4</f>
        <v>0.25</v>
      </c>
      <c r="Q4">
        <v>0</v>
      </c>
    </row>
    <row r="5" spans="1:18" x14ac:dyDescent="0.3">
      <c r="A5">
        <v>24</v>
      </c>
      <c r="C5">
        <v>0.51</v>
      </c>
      <c r="D5">
        <v>0.64596699999999996</v>
      </c>
      <c r="E5">
        <v>0.57999999999999996</v>
      </c>
      <c r="F5">
        <f t="shared" ref="F5:F33" si="0">(IF(C5&gt;0.5, 1, IF(C5&gt;0.2, 0.66, IF(C5&gt;0.1, 0.33, 0)))+D5+E5)/3</f>
        <v>0.7419889999999999</v>
      </c>
      <c r="J5" t="s">
        <v>26</v>
      </c>
      <c r="K5">
        <f t="shared" ref="K5:K33" si="1">(IF(J5="NA", AVERAGE(IF(H5="High", 1, IF(H5="Medium", 0.667, IF(H5="Low", 0.333, 0))),I5), (J5+1)/2)+I5+IF(H5="High", 1, IF(H5="Medium", 0.667, IF(H5="Low", 0.333, 0))))/3</f>
        <v>0</v>
      </c>
      <c r="M5">
        <v>0.13</v>
      </c>
      <c r="N5">
        <f t="shared" ref="N5:N33" si="2">M5</f>
        <v>0.13</v>
      </c>
      <c r="Q5">
        <v>0</v>
      </c>
    </row>
    <row r="6" spans="1:18" x14ac:dyDescent="0.3">
      <c r="A6">
        <v>42</v>
      </c>
      <c r="C6">
        <v>2.2400000000000002</v>
      </c>
      <c r="D6">
        <v>0.52025999999999994</v>
      </c>
      <c r="E6">
        <v>0.86</v>
      </c>
      <c r="F6">
        <f t="shared" si="0"/>
        <v>0.7934199999999999</v>
      </c>
      <c r="J6" t="s">
        <v>26</v>
      </c>
      <c r="K6">
        <f t="shared" si="1"/>
        <v>0</v>
      </c>
      <c r="M6">
        <v>0.17</v>
      </c>
      <c r="N6">
        <f t="shared" si="2"/>
        <v>0.17</v>
      </c>
      <c r="Q6">
        <v>0</v>
      </c>
    </row>
    <row r="7" spans="1:18" x14ac:dyDescent="0.3">
      <c r="A7">
        <v>50</v>
      </c>
      <c r="C7">
        <v>1.83</v>
      </c>
      <c r="D7">
        <v>0.5</v>
      </c>
      <c r="E7">
        <v>0.68</v>
      </c>
      <c r="F7">
        <f t="shared" si="0"/>
        <v>0.72666666666666668</v>
      </c>
      <c r="I7">
        <v>0.69</v>
      </c>
      <c r="J7" t="s">
        <v>26</v>
      </c>
      <c r="K7">
        <f t="shared" si="1"/>
        <v>0.34499999999999997</v>
      </c>
      <c r="M7">
        <v>0.3</v>
      </c>
      <c r="N7">
        <f t="shared" si="2"/>
        <v>0.3</v>
      </c>
      <c r="Q7">
        <v>0</v>
      </c>
    </row>
    <row r="8" spans="1:18" x14ac:dyDescent="0.3">
      <c r="A8">
        <v>56</v>
      </c>
      <c r="C8">
        <v>1.93</v>
      </c>
      <c r="E8">
        <v>0.81</v>
      </c>
      <c r="F8">
        <f t="shared" si="0"/>
        <v>0.60333333333333339</v>
      </c>
      <c r="J8" t="s">
        <v>26</v>
      </c>
      <c r="K8">
        <f t="shared" si="1"/>
        <v>0</v>
      </c>
      <c r="M8">
        <v>0.19</v>
      </c>
      <c r="N8">
        <f t="shared" si="2"/>
        <v>0.19</v>
      </c>
      <c r="Q8">
        <v>0</v>
      </c>
    </row>
    <row r="9" spans="1:18" x14ac:dyDescent="0.3">
      <c r="A9">
        <v>74</v>
      </c>
      <c r="C9">
        <v>0.56000000000000005</v>
      </c>
      <c r="E9">
        <v>0.91</v>
      </c>
      <c r="F9">
        <f t="shared" si="0"/>
        <v>0.63666666666666671</v>
      </c>
      <c r="I9">
        <v>0.62</v>
      </c>
      <c r="J9" t="s">
        <v>26</v>
      </c>
      <c r="K9">
        <f t="shared" si="1"/>
        <v>0.31</v>
      </c>
      <c r="M9">
        <v>0.26</v>
      </c>
      <c r="N9">
        <f t="shared" si="2"/>
        <v>0.26</v>
      </c>
      <c r="Q9">
        <v>0</v>
      </c>
    </row>
    <row r="10" spans="1:18" x14ac:dyDescent="0.3">
      <c r="A10">
        <v>115</v>
      </c>
      <c r="B10">
        <v>29</v>
      </c>
      <c r="C10">
        <v>1.7</v>
      </c>
      <c r="E10">
        <v>0.77</v>
      </c>
      <c r="F10">
        <f t="shared" si="0"/>
        <v>0.59</v>
      </c>
      <c r="J10" t="s">
        <v>26</v>
      </c>
      <c r="K10">
        <f t="shared" si="1"/>
        <v>0</v>
      </c>
      <c r="M10">
        <v>0.54</v>
      </c>
      <c r="N10">
        <f t="shared" si="2"/>
        <v>0.54</v>
      </c>
      <c r="Q10">
        <v>0</v>
      </c>
    </row>
    <row r="11" spans="1:18" x14ac:dyDescent="0.3">
      <c r="A11">
        <v>140</v>
      </c>
      <c r="B11">
        <v>54</v>
      </c>
      <c r="C11">
        <v>1.9</v>
      </c>
      <c r="E11">
        <v>0.78</v>
      </c>
      <c r="F11">
        <f t="shared" si="0"/>
        <v>0.59333333333333338</v>
      </c>
      <c r="J11" t="s">
        <v>26</v>
      </c>
      <c r="K11">
        <f t="shared" si="1"/>
        <v>0</v>
      </c>
      <c r="M11">
        <v>0.28000000000000003</v>
      </c>
      <c r="N11">
        <f t="shared" si="2"/>
        <v>0.28000000000000003</v>
      </c>
      <c r="Q11">
        <v>0</v>
      </c>
    </row>
    <row r="12" spans="1:18" x14ac:dyDescent="0.3">
      <c r="A12">
        <v>214</v>
      </c>
      <c r="B12">
        <v>128</v>
      </c>
      <c r="E12">
        <v>0.86</v>
      </c>
      <c r="F12">
        <f t="shared" si="0"/>
        <v>0.28666666666666668</v>
      </c>
      <c r="J12" t="s">
        <v>26</v>
      </c>
      <c r="K12">
        <f t="shared" si="1"/>
        <v>0</v>
      </c>
      <c r="M12">
        <v>0.28999999999999998</v>
      </c>
      <c r="N12">
        <f t="shared" si="2"/>
        <v>0.28999999999999998</v>
      </c>
      <c r="Q12">
        <v>0</v>
      </c>
    </row>
    <row r="13" spans="1:18" x14ac:dyDescent="0.3">
      <c r="A13">
        <v>241</v>
      </c>
      <c r="B13">
        <v>155</v>
      </c>
      <c r="C13">
        <v>0.68</v>
      </c>
      <c r="D13">
        <v>0.53871400000000003</v>
      </c>
      <c r="E13">
        <v>0.92</v>
      </c>
      <c r="F13">
        <f t="shared" si="0"/>
        <v>0.81957133333333332</v>
      </c>
      <c r="I13">
        <v>0.15</v>
      </c>
      <c r="J13" t="s">
        <v>26</v>
      </c>
      <c r="K13">
        <f t="shared" si="1"/>
        <v>7.4999999999999997E-2</v>
      </c>
      <c r="M13">
        <v>0.35</v>
      </c>
      <c r="N13">
        <f t="shared" si="2"/>
        <v>0.35</v>
      </c>
      <c r="Q13">
        <v>0</v>
      </c>
    </row>
    <row r="14" spans="1:18" x14ac:dyDescent="0.3">
      <c r="A14">
        <v>273</v>
      </c>
      <c r="B14">
        <v>187</v>
      </c>
      <c r="F14">
        <f t="shared" si="0"/>
        <v>0</v>
      </c>
      <c r="I14">
        <v>0.8</v>
      </c>
      <c r="J14" t="s">
        <v>26</v>
      </c>
      <c r="K14">
        <f t="shared" si="1"/>
        <v>0.40000000000000008</v>
      </c>
      <c r="M14">
        <v>0.15</v>
      </c>
      <c r="N14">
        <f t="shared" si="2"/>
        <v>0.15</v>
      </c>
      <c r="Q14">
        <v>0</v>
      </c>
    </row>
    <row r="15" spans="1:18" x14ac:dyDescent="0.3">
      <c r="A15">
        <v>279</v>
      </c>
      <c r="B15">
        <v>193</v>
      </c>
      <c r="C15">
        <v>1.47</v>
      </c>
      <c r="D15">
        <v>0.56493700000000002</v>
      </c>
      <c r="E15">
        <v>0.89</v>
      </c>
      <c r="F15">
        <f t="shared" si="0"/>
        <v>0.81831233333333342</v>
      </c>
      <c r="J15" t="s">
        <v>26</v>
      </c>
      <c r="K15">
        <f t="shared" si="1"/>
        <v>0</v>
      </c>
      <c r="M15">
        <v>0.42</v>
      </c>
      <c r="N15">
        <f t="shared" si="2"/>
        <v>0.42</v>
      </c>
      <c r="Q15">
        <v>0</v>
      </c>
    </row>
    <row r="16" spans="1:18" x14ac:dyDescent="0.3">
      <c r="A16">
        <v>301</v>
      </c>
      <c r="B16">
        <v>215</v>
      </c>
      <c r="C16">
        <v>0.28999999999999998</v>
      </c>
      <c r="D16">
        <v>0.53998900000000005</v>
      </c>
      <c r="E16">
        <v>0.92</v>
      </c>
      <c r="F16">
        <f t="shared" si="0"/>
        <v>0.70666299999999993</v>
      </c>
      <c r="J16" t="s">
        <v>26</v>
      </c>
      <c r="K16">
        <f t="shared" si="1"/>
        <v>0</v>
      </c>
      <c r="M16">
        <v>0.37</v>
      </c>
      <c r="N16">
        <f t="shared" si="2"/>
        <v>0.37</v>
      </c>
      <c r="Q16">
        <v>0</v>
      </c>
    </row>
    <row r="17" spans="1:17" x14ac:dyDescent="0.3">
      <c r="A17">
        <v>305</v>
      </c>
      <c r="B17">
        <v>219</v>
      </c>
      <c r="C17">
        <v>0.95</v>
      </c>
      <c r="D17">
        <v>0.53860600000000003</v>
      </c>
      <c r="E17">
        <v>0.67</v>
      </c>
      <c r="F17">
        <f t="shared" si="0"/>
        <v>0.73620200000000002</v>
      </c>
      <c r="J17" t="s">
        <v>26</v>
      </c>
      <c r="K17">
        <f t="shared" si="1"/>
        <v>0</v>
      </c>
      <c r="M17">
        <v>0.38</v>
      </c>
      <c r="N17">
        <f t="shared" si="2"/>
        <v>0.38</v>
      </c>
      <c r="Q17">
        <v>0</v>
      </c>
    </row>
    <row r="18" spans="1:17" x14ac:dyDescent="0.3">
      <c r="A18">
        <v>320</v>
      </c>
      <c r="B18">
        <v>234</v>
      </c>
      <c r="C18">
        <v>0.71</v>
      </c>
      <c r="D18">
        <v>0.60709199999999996</v>
      </c>
      <c r="E18">
        <v>0.76</v>
      </c>
      <c r="F18">
        <f t="shared" si="0"/>
        <v>0.78903066666666666</v>
      </c>
      <c r="J18" t="s">
        <v>26</v>
      </c>
      <c r="K18">
        <f t="shared" si="1"/>
        <v>0</v>
      </c>
      <c r="M18">
        <v>0.37</v>
      </c>
      <c r="N18">
        <f t="shared" si="2"/>
        <v>0.37</v>
      </c>
      <c r="Q18">
        <v>0</v>
      </c>
    </row>
    <row r="19" spans="1:17" x14ac:dyDescent="0.3">
      <c r="A19">
        <v>328</v>
      </c>
      <c r="B19">
        <v>242</v>
      </c>
      <c r="C19">
        <v>1.85</v>
      </c>
      <c r="E19">
        <v>0.85</v>
      </c>
      <c r="F19">
        <f t="shared" si="0"/>
        <v>0.6166666666666667</v>
      </c>
      <c r="J19" t="s">
        <v>26</v>
      </c>
      <c r="K19">
        <f t="shared" si="1"/>
        <v>0</v>
      </c>
      <c r="M19">
        <v>0.61</v>
      </c>
      <c r="N19">
        <f t="shared" si="2"/>
        <v>0.61</v>
      </c>
      <c r="Q19">
        <v>0</v>
      </c>
    </row>
    <row r="20" spans="1:17" x14ac:dyDescent="0.3">
      <c r="A20">
        <v>377</v>
      </c>
      <c r="B20">
        <v>291</v>
      </c>
      <c r="C20">
        <v>3.05</v>
      </c>
      <c r="D20">
        <v>0.57323000000000002</v>
      </c>
      <c r="E20">
        <v>0.84</v>
      </c>
      <c r="F20">
        <f t="shared" si="0"/>
        <v>0.80440999999999996</v>
      </c>
      <c r="J20" t="s">
        <v>26</v>
      </c>
      <c r="K20">
        <f t="shared" si="1"/>
        <v>0</v>
      </c>
      <c r="M20">
        <v>0.35</v>
      </c>
      <c r="N20">
        <f t="shared" si="2"/>
        <v>0.35</v>
      </c>
      <c r="Q20">
        <v>0</v>
      </c>
    </row>
    <row r="21" spans="1:17" x14ac:dyDescent="0.3">
      <c r="A21">
        <v>380</v>
      </c>
      <c r="B21">
        <v>294</v>
      </c>
      <c r="C21">
        <v>4.21</v>
      </c>
      <c r="D21">
        <v>0.58566499999999999</v>
      </c>
      <c r="E21">
        <v>0.77</v>
      </c>
      <c r="F21">
        <f t="shared" si="0"/>
        <v>0.78522166666666671</v>
      </c>
      <c r="J21" t="s">
        <v>26</v>
      </c>
      <c r="K21">
        <f t="shared" si="1"/>
        <v>0</v>
      </c>
      <c r="M21">
        <v>0.26</v>
      </c>
      <c r="N21">
        <f t="shared" si="2"/>
        <v>0.26</v>
      </c>
      <c r="Q21">
        <v>0</v>
      </c>
    </row>
    <row r="22" spans="1:17" x14ac:dyDescent="0.3">
      <c r="A22">
        <v>383</v>
      </c>
      <c r="B22">
        <v>297</v>
      </c>
      <c r="C22">
        <v>3.26</v>
      </c>
      <c r="E22">
        <v>0.63</v>
      </c>
      <c r="F22">
        <f t="shared" si="0"/>
        <v>0.54333333333333333</v>
      </c>
      <c r="J22" t="s">
        <v>26</v>
      </c>
      <c r="K22">
        <f t="shared" si="1"/>
        <v>0</v>
      </c>
      <c r="M22">
        <v>0.23</v>
      </c>
      <c r="N22">
        <f t="shared" si="2"/>
        <v>0.23</v>
      </c>
      <c r="Q22">
        <v>0</v>
      </c>
    </row>
    <row r="23" spans="1:17" x14ac:dyDescent="0.3">
      <c r="A23">
        <v>384</v>
      </c>
      <c r="B23">
        <v>298</v>
      </c>
      <c r="C23">
        <v>2.99</v>
      </c>
      <c r="F23">
        <f t="shared" si="0"/>
        <v>0.33333333333333331</v>
      </c>
      <c r="J23" t="s">
        <v>26</v>
      </c>
      <c r="K23">
        <f t="shared" si="1"/>
        <v>0</v>
      </c>
      <c r="M23">
        <v>0.2</v>
      </c>
      <c r="N23">
        <f t="shared" si="2"/>
        <v>0.2</v>
      </c>
      <c r="Q23">
        <v>0</v>
      </c>
    </row>
    <row r="24" spans="1:17" x14ac:dyDescent="0.3">
      <c r="A24">
        <v>385</v>
      </c>
      <c r="B24">
        <v>299</v>
      </c>
      <c r="C24">
        <v>2.44</v>
      </c>
      <c r="E24">
        <v>0.56999999999999995</v>
      </c>
      <c r="F24">
        <f t="shared" si="0"/>
        <v>0.52333333333333332</v>
      </c>
      <c r="J24" t="s">
        <v>26</v>
      </c>
      <c r="K24">
        <f t="shared" si="1"/>
        <v>0</v>
      </c>
      <c r="M24">
        <v>0.16</v>
      </c>
      <c r="N24">
        <f t="shared" si="2"/>
        <v>0.16</v>
      </c>
      <c r="Q24">
        <v>0</v>
      </c>
    </row>
    <row r="25" spans="1:17" x14ac:dyDescent="0.3">
      <c r="A25">
        <v>387</v>
      </c>
      <c r="B25">
        <v>301</v>
      </c>
      <c r="C25">
        <v>2.5299999999999998</v>
      </c>
      <c r="E25">
        <v>0.75</v>
      </c>
      <c r="F25">
        <f t="shared" si="0"/>
        <v>0.58333333333333337</v>
      </c>
      <c r="J25" t="s">
        <v>26</v>
      </c>
      <c r="K25">
        <f t="shared" si="1"/>
        <v>0</v>
      </c>
      <c r="M25">
        <v>0.15</v>
      </c>
      <c r="N25">
        <f t="shared" si="2"/>
        <v>0.15</v>
      </c>
      <c r="Q25">
        <v>0</v>
      </c>
    </row>
    <row r="26" spans="1:17" x14ac:dyDescent="0.3">
      <c r="A26">
        <v>405</v>
      </c>
      <c r="B26">
        <v>319</v>
      </c>
      <c r="C26">
        <v>1.63</v>
      </c>
      <c r="E26">
        <v>0.78</v>
      </c>
      <c r="F26">
        <f t="shared" si="0"/>
        <v>0.59333333333333338</v>
      </c>
      <c r="H26" t="s">
        <v>7</v>
      </c>
      <c r="J26" t="s">
        <v>26</v>
      </c>
      <c r="K26">
        <f t="shared" si="1"/>
        <v>0.222</v>
      </c>
      <c r="M26">
        <v>0.27</v>
      </c>
      <c r="N26">
        <f t="shared" si="2"/>
        <v>0.27</v>
      </c>
      <c r="Q26">
        <v>0</v>
      </c>
    </row>
    <row r="27" spans="1:17" x14ac:dyDescent="0.3">
      <c r="A27">
        <v>414</v>
      </c>
      <c r="B27">
        <v>328</v>
      </c>
      <c r="C27">
        <v>2.4</v>
      </c>
      <c r="E27">
        <v>0.62</v>
      </c>
      <c r="F27">
        <f t="shared" si="0"/>
        <v>0.54</v>
      </c>
      <c r="I27">
        <v>0.79</v>
      </c>
      <c r="J27" t="s">
        <v>26</v>
      </c>
      <c r="K27">
        <f t="shared" si="1"/>
        <v>0.39500000000000002</v>
      </c>
      <c r="M27">
        <v>0.18</v>
      </c>
      <c r="N27">
        <f t="shared" si="2"/>
        <v>0.18</v>
      </c>
      <c r="Q27">
        <v>0</v>
      </c>
    </row>
    <row r="28" spans="1:17" x14ac:dyDescent="0.3">
      <c r="A28">
        <v>419</v>
      </c>
      <c r="B28">
        <v>333</v>
      </c>
      <c r="C28">
        <v>0.75</v>
      </c>
      <c r="D28">
        <v>0.563029</v>
      </c>
      <c r="E28">
        <v>0.72</v>
      </c>
      <c r="F28">
        <f t="shared" si="0"/>
        <v>0.7610096666666667</v>
      </c>
      <c r="J28" t="s">
        <v>26</v>
      </c>
      <c r="K28">
        <f t="shared" si="1"/>
        <v>0</v>
      </c>
      <c r="M28">
        <v>0.19</v>
      </c>
      <c r="N28">
        <f t="shared" si="2"/>
        <v>0.19</v>
      </c>
      <c r="Q28">
        <v>0</v>
      </c>
    </row>
    <row r="29" spans="1:17" x14ac:dyDescent="0.3">
      <c r="A29">
        <v>442</v>
      </c>
      <c r="B29">
        <v>356</v>
      </c>
      <c r="C29">
        <v>1.93</v>
      </c>
      <c r="E29">
        <v>0.69</v>
      </c>
      <c r="F29">
        <f t="shared" si="0"/>
        <v>0.56333333333333335</v>
      </c>
      <c r="I29">
        <v>0.43</v>
      </c>
      <c r="J29" t="s">
        <v>26</v>
      </c>
      <c r="K29">
        <f t="shared" si="1"/>
        <v>0.215</v>
      </c>
      <c r="M29">
        <v>0.22</v>
      </c>
      <c r="N29">
        <f t="shared" si="2"/>
        <v>0.22</v>
      </c>
      <c r="Q29">
        <v>0</v>
      </c>
    </row>
    <row r="30" spans="1:17" x14ac:dyDescent="0.3">
      <c r="A30">
        <v>443</v>
      </c>
      <c r="B30">
        <v>357</v>
      </c>
      <c r="C30">
        <v>2.48</v>
      </c>
      <c r="E30">
        <v>0.83</v>
      </c>
      <c r="F30">
        <f t="shared" si="0"/>
        <v>0.61</v>
      </c>
      <c r="J30" t="s">
        <v>26</v>
      </c>
      <c r="K30">
        <f t="shared" si="1"/>
        <v>0</v>
      </c>
      <c r="M30">
        <v>0.18</v>
      </c>
      <c r="N30">
        <f t="shared" si="2"/>
        <v>0.18</v>
      </c>
      <c r="Q30">
        <v>0</v>
      </c>
    </row>
    <row r="31" spans="1:17" x14ac:dyDescent="0.3">
      <c r="A31">
        <v>447</v>
      </c>
      <c r="B31">
        <v>361</v>
      </c>
      <c r="C31">
        <v>2.82</v>
      </c>
      <c r="E31">
        <v>0.59</v>
      </c>
      <c r="F31">
        <f t="shared" si="0"/>
        <v>0.52999999999999992</v>
      </c>
      <c r="J31" t="s">
        <v>26</v>
      </c>
      <c r="K31">
        <f t="shared" si="1"/>
        <v>0</v>
      </c>
      <c r="M31">
        <v>0.18</v>
      </c>
      <c r="N31">
        <f t="shared" si="2"/>
        <v>0.18</v>
      </c>
      <c r="Q31">
        <v>0</v>
      </c>
    </row>
    <row r="32" spans="1:17" x14ac:dyDescent="0.3">
      <c r="A32">
        <v>460</v>
      </c>
      <c r="B32">
        <v>374</v>
      </c>
      <c r="C32">
        <v>0.56999999999999995</v>
      </c>
      <c r="D32">
        <v>0.510772</v>
      </c>
      <c r="E32">
        <v>0.61</v>
      </c>
      <c r="F32">
        <f t="shared" si="0"/>
        <v>0.706924</v>
      </c>
      <c r="J32" t="s">
        <v>26</v>
      </c>
      <c r="K32">
        <f t="shared" si="1"/>
        <v>0</v>
      </c>
      <c r="M32">
        <v>0.65</v>
      </c>
      <c r="N32">
        <f t="shared" si="2"/>
        <v>0.65</v>
      </c>
      <c r="Q32">
        <v>0</v>
      </c>
    </row>
    <row r="33" spans="1:17" x14ac:dyDescent="0.3">
      <c r="A33">
        <v>462</v>
      </c>
      <c r="B33">
        <v>376</v>
      </c>
      <c r="C33">
        <v>2.21</v>
      </c>
      <c r="D33">
        <v>0.57691899999999996</v>
      </c>
      <c r="E33">
        <v>0.57999999999999996</v>
      </c>
      <c r="F33">
        <f t="shared" si="0"/>
        <v>0.71897299999999997</v>
      </c>
      <c r="H33" t="s">
        <v>9</v>
      </c>
      <c r="I33">
        <v>0.93</v>
      </c>
      <c r="J33" t="s">
        <v>26</v>
      </c>
      <c r="K33">
        <f t="shared" si="1"/>
        <v>0.7985000000000001</v>
      </c>
      <c r="M33">
        <v>0.77</v>
      </c>
      <c r="N33">
        <f t="shared" si="2"/>
        <v>0.77</v>
      </c>
      <c r="Q33">
        <v>0</v>
      </c>
    </row>
    <row r="35" spans="1:17" x14ac:dyDescent="0.3">
      <c r="A35" t="s">
        <v>6</v>
      </c>
    </row>
    <row r="36" spans="1:17" x14ac:dyDescent="0.3">
      <c r="A36" t="s">
        <v>4</v>
      </c>
      <c r="C36" t="s">
        <v>13</v>
      </c>
      <c r="H36" t="s">
        <v>17</v>
      </c>
      <c r="J36" t="s">
        <v>25</v>
      </c>
      <c r="N36" t="s">
        <v>19</v>
      </c>
    </row>
    <row r="37" spans="1:17" x14ac:dyDescent="0.3">
      <c r="A37" t="s">
        <v>7</v>
      </c>
      <c r="B37" t="s">
        <v>8</v>
      </c>
      <c r="C37" t="s">
        <v>7</v>
      </c>
      <c r="D37" t="s">
        <v>10</v>
      </c>
      <c r="H37" t="s">
        <v>7</v>
      </c>
      <c r="I37" t="s">
        <v>69</v>
      </c>
      <c r="J37" t="s">
        <v>27</v>
      </c>
      <c r="K37" t="s">
        <v>28</v>
      </c>
      <c r="N37" t="s">
        <v>20</v>
      </c>
      <c r="O37" t="s">
        <v>21</v>
      </c>
    </row>
    <row r="38" spans="1:17" x14ac:dyDescent="0.3">
      <c r="A38" t="s">
        <v>9</v>
      </c>
      <c r="B38" t="s">
        <v>12</v>
      </c>
      <c r="C38" t="s">
        <v>14</v>
      </c>
      <c r="D38" t="s">
        <v>15</v>
      </c>
      <c r="H38" t="s">
        <v>11</v>
      </c>
      <c r="I38" t="s">
        <v>70</v>
      </c>
      <c r="J38" t="s">
        <v>29</v>
      </c>
      <c r="K38" t="s">
        <v>30</v>
      </c>
      <c r="N38" t="s">
        <v>7</v>
      </c>
      <c r="O38" t="s">
        <v>22</v>
      </c>
    </row>
    <row r="39" spans="1:17" x14ac:dyDescent="0.3">
      <c r="A39" t="s">
        <v>11</v>
      </c>
      <c r="B39" t="s">
        <v>10</v>
      </c>
      <c r="N39" t="s">
        <v>9</v>
      </c>
      <c r="O39" t="s">
        <v>23</v>
      </c>
    </row>
    <row r="40" spans="1:17" x14ac:dyDescent="0.3">
      <c r="N40" t="s">
        <v>11</v>
      </c>
      <c r="O40" t="s">
        <v>24</v>
      </c>
    </row>
    <row r="41" spans="1:17" x14ac:dyDescent="0.3">
      <c r="A41" t="s">
        <v>33</v>
      </c>
    </row>
    <row r="42" spans="1:17" x14ac:dyDescent="0.3">
      <c r="C42" t="s">
        <v>31</v>
      </c>
    </row>
    <row r="43" spans="1:17" x14ac:dyDescent="0.3">
      <c r="A43" t="s">
        <v>102</v>
      </c>
      <c r="B43" t="s">
        <v>103</v>
      </c>
      <c r="C43" t="s">
        <v>32</v>
      </c>
    </row>
    <row r="44" spans="1:17" x14ac:dyDescent="0.3">
      <c r="A44">
        <v>7</v>
      </c>
      <c r="C44">
        <v>0.55877200000000005</v>
      </c>
      <c r="D44">
        <f>C44</f>
        <v>0.55877200000000005</v>
      </c>
    </row>
    <row r="45" spans="1:17" x14ac:dyDescent="0.3">
      <c r="A45">
        <v>67</v>
      </c>
      <c r="C45">
        <v>0.5</v>
      </c>
      <c r="D45">
        <f>C45</f>
        <v>0.5</v>
      </c>
    </row>
    <row r="46" spans="1:17" x14ac:dyDescent="0.3">
      <c r="A46">
        <v>219</v>
      </c>
      <c r="B46">
        <v>133</v>
      </c>
      <c r="C46">
        <v>0.63813200000000003</v>
      </c>
      <c r="D46">
        <f>C46</f>
        <v>0.63813200000000003</v>
      </c>
    </row>
    <row r="47" spans="1:17" x14ac:dyDescent="0.3">
      <c r="A47">
        <v>412</v>
      </c>
      <c r="B47">
        <v>326</v>
      </c>
      <c r="C47">
        <v>0.53407300000000002</v>
      </c>
      <c r="D47">
        <f>C47</f>
        <v>0.53407300000000002</v>
      </c>
    </row>
    <row r="49" spans="1:6" x14ac:dyDescent="0.3">
      <c r="A49" t="s">
        <v>67</v>
      </c>
    </row>
    <row r="50" spans="1:6" x14ac:dyDescent="0.3">
      <c r="C50" t="s">
        <v>34</v>
      </c>
    </row>
    <row r="51" spans="1:6" x14ac:dyDescent="0.3">
      <c r="A51" t="s">
        <v>102</v>
      </c>
      <c r="B51" t="s">
        <v>103</v>
      </c>
      <c r="C51" t="s">
        <v>35</v>
      </c>
      <c r="D51" t="s">
        <v>66</v>
      </c>
      <c r="E51" t="s">
        <v>13</v>
      </c>
    </row>
    <row r="52" spans="1:6" x14ac:dyDescent="0.3">
      <c r="A52">
        <v>18</v>
      </c>
      <c r="D52">
        <v>0.85199999999999998</v>
      </c>
      <c r="E52">
        <v>0.95</v>
      </c>
      <c r="F52">
        <f>(IF(C52="Yes", 1, AVERAGE(D52:E52)) + D52 + E52)/3</f>
        <v>0.90100000000000013</v>
      </c>
    </row>
    <row r="53" spans="1:6" x14ac:dyDescent="0.3">
      <c r="A53">
        <v>22</v>
      </c>
      <c r="D53">
        <v>0.57699999999999996</v>
      </c>
      <c r="E53">
        <v>0.95</v>
      </c>
      <c r="F53">
        <f t="shared" ref="F53:F85" si="3">(IF(C53="Yes", 1, AVERAGE(D53:E53)) + D53 + E53)/3</f>
        <v>0.76349999999999996</v>
      </c>
    </row>
    <row r="54" spans="1:6" x14ac:dyDescent="0.3">
      <c r="A54">
        <v>26</v>
      </c>
      <c r="D54">
        <v>0.997</v>
      </c>
      <c r="E54">
        <v>0.95</v>
      </c>
      <c r="F54">
        <f t="shared" si="3"/>
        <v>0.97349999999999992</v>
      </c>
    </row>
    <row r="55" spans="1:6" x14ac:dyDescent="0.3">
      <c r="A55">
        <v>46</v>
      </c>
      <c r="D55">
        <v>0.95799999999999996</v>
      </c>
      <c r="E55">
        <v>0.95</v>
      </c>
      <c r="F55">
        <f t="shared" si="3"/>
        <v>0.95400000000000007</v>
      </c>
    </row>
    <row r="56" spans="1:6" x14ac:dyDescent="0.3">
      <c r="A56">
        <v>84</v>
      </c>
      <c r="D56">
        <v>0.99099999999999999</v>
      </c>
      <c r="E56">
        <v>0.9</v>
      </c>
      <c r="F56">
        <f t="shared" si="3"/>
        <v>0.94550000000000001</v>
      </c>
    </row>
    <row r="57" spans="1:6" x14ac:dyDescent="0.3">
      <c r="A57">
        <v>97</v>
      </c>
      <c r="B57">
        <v>11</v>
      </c>
      <c r="D57">
        <v>3.4000000000000002E-2</v>
      </c>
      <c r="E57">
        <v>0.9</v>
      </c>
      <c r="F57">
        <f t="shared" si="3"/>
        <v>0.46700000000000003</v>
      </c>
    </row>
    <row r="58" spans="1:6" x14ac:dyDescent="0.3">
      <c r="A58">
        <v>116</v>
      </c>
      <c r="B58">
        <v>30</v>
      </c>
      <c r="D58">
        <v>1.2E-2</v>
      </c>
      <c r="E58">
        <v>0.95</v>
      </c>
      <c r="F58">
        <f t="shared" si="3"/>
        <v>0.48100000000000004</v>
      </c>
    </row>
    <row r="59" spans="1:6" x14ac:dyDescent="0.3">
      <c r="A59">
        <v>117</v>
      </c>
      <c r="B59">
        <v>31</v>
      </c>
      <c r="D59">
        <v>0.96299999999999997</v>
      </c>
      <c r="E59">
        <v>1</v>
      </c>
      <c r="F59">
        <f t="shared" si="3"/>
        <v>0.98150000000000004</v>
      </c>
    </row>
    <row r="60" spans="1:6" x14ac:dyDescent="0.3">
      <c r="A60">
        <v>119</v>
      </c>
      <c r="B60">
        <v>33</v>
      </c>
      <c r="D60">
        <v>0.86799999999999999</v>
      </c>
      <c r="E60">
        <v>1</v>
      </c>
      <c r="F60">
        <f t="shared" si="3"/>
        <v>0.93400000000000005</v>
      </c>
    </row>
    <row r="61" spans="1:6" x14ac:dyDescent="0.3">
      <c r="A61">
        <v>128</v>
      </c>
      <c r="B61">
        <v>42</v>
      </c>
      <c r="D61">
        <v>4.0000000000000001E-3</v>
      </c>
      <c r="E61">
        <v>0.95</v>
      </c>
      <c r="F61">
        <f t="shared" si="3"/>
        <v>0.47700000000000004</v>
      </c>
    </row>
    <row r="62" spans="1:6" x14ac:dyDescent="0.3">
      <c r="A62">
        <v>129</v>
      </c>
      <c r="B62">
        <v>43</v>
      </c>
      <c r="D62">
        <v>0.13500000000000001</v>
      </c>
      <c r="E62">
        <v>0.95</v>
      </c>
      <c r="F62">
        <f t="shared" si="3"/>
        <v>0.54249999999999998</v>
      </c>
    </row>
    <row r="63" spans="1:6" x14ac:dyDescent="0.3">
      <c r="A63">
        <v>134</v>
      </c>
      <c r="B63">
        <v>48</v>
      </c>
      <c r="D63">
        <v>0.106</v>
      </c>
      <c r="E63">
        <v>0.95</v>
      </c>
      <c r="F63">
        <f t="shared" si="3"/>
        <v>0.52800000000000002</v>
      </c>
    </row>
    <row r="64" spans="1:6" x14ac:dyDescent="0.3">
      <c r="A64">
        <v>136</v>
      </c>
      <c r="B64">
        <v>50</v>
      </c>
      <c r="D64">
        <v>0.72799999999999998</v>
      </c>
      <c r="E64">
        <v>0.95</v>
      </c>
      <c r="F64">
        <f t="shared" si="3"/>
        <v>0.83899999999999997</v>
      </c>
    </row>
    <row r="65" spans="1:6" x14ac:dyDescent="0.3">
      <c r="A65">
        <v>147</v>
      </c>
      <c r="B65">
        <v>61</v>
      </c>
      <c r="D65">
        <v>2.9000000000000001E-2</v>
      </c>
      <c r="E65">
        <v>0.95</v>
      </c>
      <c r="F65">
        <f t="shared" si="3"/>
        <v>0.48949999999999999</v>
      </c>
    </row>
    <row r="66" spans="1:6" x14ac:dyDescent="0.3">
      <c r="A66">
        <v>168</v>
      </c>
      <c r="B66">
        <v>82</v>
      </c>
      <c r="D66">
        <v>0.54700000000000004</v>
      </c>
      <c r="E66">
        <v>0.95</v>
      </c>
      <c r="F66">
        <f t="shared" si="3"/>
        <v>0.74849999999999994</v>
      </c>
    </row>
    <row r="67" spans="1:6" x14ac:dyDescent="0.3">
      <c r="A67">
        <v>170</v>
      </c>
      <c r="B67">
        <v>84</v>
      </c>
      <c r="D67">
        <v>2E-3</v>
      </c>
      <c r="E67">
        <v>0.95</v>
      </c>
      <c r="F67">
        <f t="shared" si="3"/>
        <v>0.47599999999999998</v>
      </c>
    </row>
    <row r="68" spans="1:6" x14ac:dyDescent="0.3">
      <c r="A68">
        <v>282</v>
      </c>
      <c r="B68">
        <v>196</v>
      </c>
      <c r="D68">
        <v>0.98899999999999999</v>
      </c>
      <c r="E68">
        <v>0.95</v>
      </c>
      <c r="F68">
        <f t="shared" si="3"/>
        <v>0.96950000000000003</v>
      </c>
    </row>
    <row r="69" spans="1:6" x14ac:dyDescent="0.3">
      <c r="A69">
        <v>293</v>
      </c>
      <c r="B69">
        <v>207</v>
      </c>
      <c r="D69">
        <v>0.997</v>
      </c>
      <c r="E69">
        <v>0.95</v>
      </c>
      <c r="F69">
        <f t="shared" si="3"/>
        <v>0.97349999999999992</v>
      </c>
    </row>
    <row r="70" spans="1:6" x14ac:dyDescent="0.3">
      <c r="A70">
        <v>299</v>
      </c>
      <c r="B70">
        <v>213</v>
      </c>
      <c r="D70">
        <v>0.25900000000000001</v>
      </c>
      <c r="E70">
        <v>0.9</v>
      </c>
      <c r="F70">
        <f t="shared" si="3"/>
        <v>0.57950000000000002</v>
      </c>
    </row>
    <row r="71" spans="1:6" x14ac:dyDescent="0.3">
      <c r="A71">
        <v>317</v>
      </c>
      <c r="B71">
        <v>231</v>
      </c>
      <c r="D71">
        <v>4.4999999999999998E-2</v>
      </c>
      <c r="E71">
        <v>0.85</v>
      </c>
      <c r="F71">
        <f t="shared" si="3"/>
        <v>0.44750000000000001</v>
      </c>
    </row>
    <row r="72" spans="1:6" x14ac:dyDescent="0.3">
      <c r="A72">
        <v>332</v>
      </c>
      <c r="B72">
        <v>246</v>
      </c>
      <c r="D72">
        <v>0.96899999999999997</v>
      </c>
      <c r="E72">
        <v>0.95</v>
      </c>
      <c r="F72">
        <f t="shared" si="3"/>
        <v>0.95949999999999991</v>
      </c>
    </row>
    <row r="73" spans="1:6" x14ac:dyDescent="0.3">
      <c r="A73">
        <v>334</v>
      </c>
      <c r="B73">
        <v>248</v>
      </c>
      <c r="D73">
        <v>0.997</v>
      </c>
      <c r="E73">
        <v>1</v>
      </c>
      <c r="F73">
        <f t="shared" si="3"/>
        <v>0.99849999999999994</v>
      </c>
    </row>
    <row r="74" spans="1:6" x14ac:dyDescent="0.3">
      <c r="A74">
        <v>355</v>
      </c>
      <c r="B74">
        <v>269</v>
      </c>
      <c r="D74">
        <v>0.14399999999999999</v>
      </c>
      <c r="E74">
        <v>0.95</v>
      </c>
      <c r="F74">
        <f t="shared" si="3"/>
        <v>0.54700000000000004</v>
      </c>
    </row>
    <row r="75" spans="1:6" x14ac:dyDescent="0.3">
      <c r="A75">
        <v>356</v>
      </c>
      <c r="B75">
        <v>270</v>
      </c>
      <c r="D75">
        <v>0.46899999999999997</v>
      </c>
      <c r="E75">
        <v>1</v>
      </c>
      <c r="F75">
        <f t="shared" si="3"/>
        <v>0.73450000000000004</v>
      </c>
    </row>
    <row r="76" spans="1:6" x14ac:dyDescent="0.3">
      <c r="A76">
        <v>381</v>
      </c>
      <c r="B76">
        <v>295</v>
      </c>
      <c r="D76">
        <v>0.997</v>
      </c>
      <c r="E76">
        <v>0.95</v>
      </c>
      <c r="F76">
        <f t="shared" si="3"/>
        <v>0.97349999999999992</v>
      </c>
    </row>
    <row r="77" spans="1:6" x14ac:dyDescent="0.3">
      <c r="A77">
        <v>386</v>
      </c>
      <c r="B77">
        <v>300</v>
      </c>
      <c r="D77">
        <v>0.88300000000000001</v>
      </c>
      <c r="E77">
        <v>0.95</v>
      </c>
      <c r="F77">
        <f t="shared" si="3"/>
        <v>0.91650000000000009</v>
      </c>
    </row>
    <row r="78" spans="1:6" x14ac:dyDescent="0.3">
      <c r="A78">
        <v>392</v>
      </c>
      <c r="B78">
        <v>306</v>
      </c>
      <c r="D78">
        <v>0.997</v>
      </c>
      <c r="E78">
        <v>0.95</v>
      </c>
      <c r="F78">
        <f t="shared" si="3"/>
        <v>0.97349999999999992</v>
      </c>
    </row>
    <row r="79" spans="1:6" x14ac:dyDescent="0.3">
      <c r="A79">
        <v>404</v>
      </c>
      <c r="B79">
        <v>318</v>
      </c>
      <c r="D79">
        <v>0.49199999999999999</v>
      </c>
      <c r="E79">
        <v>0.95</v>
      </c>
      <c r="F79">
        <f t="shared" si="3"/>
        <v>0.72100000000000009</v>
      </c>
    </row>
    <row r="80" spans="1:6" x14ac:dyDescent="0.3">
      <c r="A80">
        <v>408</v>
      </c>
      <c r="B80">
        <v>322</v>
      </c>
      <c r="D80">
        <v>0.96899999999999997</v>
      </c>
      <c r="E80">
        <v>0.95</v>
      </c>
      <c r="F80">
        <f t="shared" si="3"/>
        <v>0.95949999999999991</v>
      </c>
    </row>
    <row r="81" spans="1:6" x14ac:dyDescent="0.3">
      <c r="A81">
        <v>430</v>
      </c>
      <c r="B81">
        <v>344</v>
      </c>
      <c r="D81">
        <v>0.48799999999999999</v>
      </c>
      <c r="E81">
        <v>0.95</v>
      </c>
      <c r="F81">
        <f t="shared" si="3"/>
        <v>0.71899999999999997</v>
      </c>
    </row>
    <row r="82" spans="1:6" x14ac:dyDescent="0.3">
      <c r="A82">
        <v>453</v>
      </c>
      <c r="B82">
        <v>367</v>
      </c>
      <c r="D82">
        <v>0.57799999999999996</v>
      </c>
      <c r="E82">
        <v>0.9</v>
      </c>
      <c r="F82">
        <f t="shared" si="3"/>
        <v>0.73899999999999999</v>
      </c>
    </row>
    <row r="83" spans="1:6" x14ac:dyDescent="0.3">
      <c r="A83">
        <v>467</v>
      </c>
      <c r="B83">
        <v>381</v>
      </c>
      <c r="D83">
        <v>0.51800000000000002</v>
      </c>
      <c r="E83">
        <v>0.95</v>
      </c>
      <c r="F83">
        <f t="shared" si="3"/>
        <v>0.73399999999999999</v>
      </c>
    </row>
    <row r="84" spans="1:6" x14ac:dyDescent="0.3">
      <c r="A84">
        <v>474</v>
      </c>
      <c r="B84">
        <v>388</v>
      </c>
      <c r="D84">
        <v>0.127</v>
      </c>
      <c r="F84">
        <f t="shared" si="3"/>
        <v>8.4666666666666668E-2</v>
      </c>
    </row>
    <row r="85" spans="1:6" x14ac:dyDescent="0.3">
      <c r="A85">
        <v>476</v>
      </c>
      <c r="B85">
        <v>390</v>
      </c>
      <c r="D85">
        <v>1.4999999999999999E-2</v>
      </c>
      <c r="F85">
        <f t="shared" si="3"/>
        <v>0.01</v>
      </c>
    </row>
    <row r="87" spans="1:6" x14ac:dyDescent="0.3">
      <c r="A87" t="s">
        <v>68</v>
      </c>
    </row>
    <row r="88" spans="1:6" x14ac:dyDescent="0.3">
      <c r="C88" t="s">
        <v>34</v>
      </c>
    </row>
    <row r="89" spans="1:6" x14ac:dyDescent="0.3">
      <c r="A89" t="s">
        <v>102</v>
      </c>
      <c r="B89" t="s">
        <v>103</v>
      </c>
      <c r="C89" t="s">
        <v>35</v>
      </c>
      <c r="D89" t="s">
        <v>66</v>
      </c>
      <c r="E89" t="s">
        <v>13</v>
      </c>
    </row>
    <row r="90" spans="1:6" x14ac:dyDescent="0.3">
      <c r="A90">
        <v>4</v>
      </c>
      <c r="D90">
        <v>0.121</v>
      </c>
      <c r="F90">
        <f t="shared" ref="F90:F106" si="4">(IF(C90="Yes", 1, AVERAGE(D90:E90)) + D90 + E90)/3</f>
        <v>8.0666666666666664E-2</v>
      </c>
    </row>
    <row r="91" spans="1:6" x14ac:dyDescent="0.3">
      <c r="A91">
        <v>14</v>
      </c>
      <c r="D91">
        <v>1.4999999999999999E-2</v>
      </c>
      <c r="E91">
        <v>0.75</v>
      </c>
      <c r="F91">
        <f t="shared" si="4"/>
        <v>0.38250000000000001</v>
      </c>
    </row>
    <row r="92" spans="1:6" x14ac:dyDescent="0.3">
      <c r="A92">
        <v>20</v>
      </c>
      <c r="D92">
        <v>8.4000000000000005E-2</v>
      </c>
      <c r="E92">
        <v>0.55000000000000004</v>
      </c>
      <c r="F92">
        <f t="shared" si="4"/>
        <v>0.317</v>
      </c>
    </row>
    <row r="93" spans="1:6" x14ac:dyDescent="0.3">
      <c r="A93">
        <v>25</v>
      </c>
      <c r="D93">
        <v>0.63700000000000001</v>
      </c>
      <c r="E93">
        <v>0.65</v>
      </c>
      <c r="F93">
        <f t="shared" si="4"/>
        <v>0.64349999999999996</v>
      </c>
    </row>
    <row r="94" spans="1:6" x14ac:dyDescent="0.3">
      <c r="A94">
        <v>65</v>
      </c>
      <c r="D94">
        <v>0.73799999999999999</v>
      </c>
      <c r="E94">
        <v>0.65</v>
      </c>
      <c r="F94">
        <f t="shared" si="4"/>
        <v>0.69399999999999995</v>
      </c>
    </row>
    <row r="95" spans="1:6" x14ac:dyDescent="0.3">
      <c r="A95">
        <v>80</v>
      </c>
      <c r="D95">
        <v>0.68100000000000005</v>
      </c>
      <c r="E95">
        <v>0.9</v>
      </c>
      <c r="F95">
        <f t="shared" si="4"/>
        <v>0.79050000000000009</v>
      </c>
    </row>
    <row r="96" spans="1:6" x14ac:dyDescent="0.3">
      <c r="A96">
        <v>189</v>
      </c>
      <c r="B96">
        <v>103</v>
      </c>
      <c r="D96">
        <v>0.113</v>
      </c>
      <c r="E96">
        <v>0.9</v>
      </c>
      <c r="F96">
        <f t="shared" si="4"/>
        <v>0.50650000000000006</v>
      </c>
    </row>
    <row r="97" spans="1:6" x14ac:dyDescent="0.3">
      <c r="A97">
        <v>297</v>
      </c>
      <c r="B97">
        <v>211</v>
      </c>
      <c r="D97">
        <v>0.64200000000000002</v>
      </c>
      <c r="E97">
        <v>0.6</v>
      </c>
      <c r="F97">
        <f t="shared" si="4"/>
        <v>0.621</v>
      </c>
    </row>
    <row r="98" spans="1:6" x14ac:dyDescent="0.3">
      <c r="A98">
        <v>304</v>
      </c>
      <c r="B98">
        <v>218</v>
      </c>
      <c r="D98">
        <v>2.1999999999999999E-2</v>
      </c>
      <c r="E98">
        <v>0.75</v>
      </c>
      <c r="F98">
        <f t="shared" si="4"/>
        <v>0.38599999999999995</v>
      </c>
    </row>
    <row r="99" spans="1:6" x14ac:dyDescent="0.3">
      <c r="A99">
        <v>364</v>
      </c>
      <c r="B99">
        <v>278</v>
      </c>
      <c r="D99">
        <v>1.4999999999999999E-2</v>
      </c>
      <c r="E99">
        <v>0.8</v>
      </c>
      <c r="F99">
        <f t="shared" si="4"/>
        <v>0.40750000000000003</v>
      </c>
    </row>
    <row r="100" spans="1:6" x14ac:dyDescent="0.3">
      <c r="A100">
        <v>389</v>
      </c>
      <c r="B100">
        <v>303</v>
      </c>
      <c r="D100">
        <v>4.4999999999999998E-2</v>
      </c>
      <c r="E100">
        <v>0.9</v>
      </c>
      <c r="F100">
        <f t="shared" si="4"/>
        <v>0.47249999999999998</v>
      </c>
    </row>
    <row r="101" spans="1:6" x14ac:dyDescent="0.3">
      <c r="A101">
        <v>410</v>
      </c>
      <c r="B101">
        <v>324</v>
      </c>
      <c r="D101">
        <v>0.40400000000000003</v>
      </c>
      <c r="E101">
        <v>0.85</v>
      </c>
      <c r="F101">
        <f t="shared" si="4"/>
        <v>0.62700000000000011</v>
      </c>
    </row>
    <row r="102" spans="1:6" x14ac:dyDescent="0.3">
      <c r="A102">
        <v>421</v>
      </c>
      <c r="B102">
        <v>335</v>
      </c>
      <c r="D102">
        <v>2.5999999999999999E-2</v>
      </c>
      <c r="E102">
        <v>0.8</v>
      </c>
      <c r="F102">
        <f t="shared" si="4"/>
        <v>0.41300000000000003</v>
      </c>
    </row>
    <row r="103" spans="1:6" x14ac:dyDescent="0.3">
      <c r="A103">
        <v>423</v>
      </c>
      <c r="B103">
        <v>337</v>
      </c>
      <c r="D103">
        <v>0.98699999999999999</v>
      </c>
      <c r="E103">
        <v>1</v>
      </c>
      <c r="F103">
        <f t="shared" si="4"/>
        <v>0.99350000000000005</v>
      </c>
    </row>
    <row r="104" spans="1:6" x14ac:dyDescent="0.3">
      <c r="A104">
        <v>429</v>
      </c>
      <c r="B104">
        <v>343</v>
      </c>
      <c r="D104">
        <v>0.5</v>
      </c>
      <c r="E104">
        <v>0.8</v>
      </c>
      <c r="F104">
        <f t="shared" si="4"/>
        <v>0.65</v>
      </c>
    </row>
    <row r="105" spans="1:6" x14ac:dyDescent="0.3">
      <c r="A105">
        <v>439</v>
      </c>
      <c r="B105">
        <v>353</v>
      </c>
      <c r="D105">
        <v>0.23799999999999999</v>
      </c>
      <c r="E105">
        <v>0.7</v>
      </c>
      <c r="F105">
        <f t="shared" si="4"/>
        <v>0.46900000000000003</v>
      </c>
    </row>
    <row r="106" spans="1:6" x14ac:dyDescent="0.3">
      <c r="A106">
        <v>473</v>
      </c>
      <c r="B106">
        <v>387</v>
      </c>
      <c r="D106">
        <v>0.60099999999999998</v>
      </c>
      <c r="F106">
        <f t="shared" si="4"/>
        <v>0.40066666666666667</v>
      </c>
    </row>
    <row r="108" spans="1:6" x14ac:dyDescent="0.3">
      <c r="A108" t="s">
        <v>65</v>
      </c>
    </row>
    <row r="109" spans="1:6" x14ac:dyDescent="0.3">
      <c r="C109" t="s">
        <v>66</v>
      </c>
    </row>
    <row r="110" spans="1:6" x14ac:dyDescent="0.3">
      <c r="A110" t="s">
        <v>102</v>
      </c>
      <c r="B110" t="s">
        <v>103</v>
      </c>
    </row>
    <row r="111" spans="1:6" x14ac:dyDescent="0.3">
      <c r="A111">
        <v>131</v>
      </c>
      <c r="B111">
        <v>45</v>
      </c>
      <c r="C111">
        <v>0.76100000000000001</v>
      </c>
      <c r="D111">
        <f>C111</f>
        <v>0.76100000000000001</v>
      </c>
    </row>
    <row r="112" spans="1:6" x14ac:dyDescent="0.3">
      <c r="A112">
        <v>188</v>
      </c>
      <c r="B112">
        <v>102</v>
      </c>
      <c r="C112">
        <v>2.3E-2</v>
      </c>
      <c r="D112">
        <f t="shared" ref="D112:D117" si="5">C112</f>
        <v>2.3E-2</v>
      </c>
    </row>
    <row r="113" spans="1:4" x14ac:dyDescent="0.3">
      <c r="A113">
        <v>227</v>
      </c>
      <c r="B113">
        <v>141</v>
      </c>
      <c r="C113">
        <v>4.7E-2</v>
      </c>
      <c r="D113">
        <f t="shared" si="5"/>
        <v>4.7E-2</v>
      </c>
    </row>
    <row r="114" spans="1:4" x14ac:dyDescent="0.3">
      <c r="A114">
        <v>263</v>
      </c>
      <c r="B114">
        <v>177</v>
      </c>
      <c r="C114">
        <v>2.1000000000000001E-2</v>
      </c>
      <c r="D114">
        <f t="shared" si="5"/>
        <v>2.1000000000000001E-2</v>
      </c>
    </row>
    <row r="115" spans="1:4" x14ac:dyDescent="0.3">
      <c r="A115">
        <v>270</v>
      </c>
      <c r="B115">
        <v>184</v>
      </c>
      <c r="C115">
        <v>4.1000000000000002E-2</v>
      </c>
      <c r="D115">
        <f t="shared" si="5"/>
        <v>4.1000000000000002E-2</v>
      </c>
    </row>
    <row r="116" spans="1:4" x14ac:dyDescent="0.3">
      <c r="A116">
        <v>330</v>
      </c>
      <c r="B116">
        <v>244</v>
      </c>
      <c r="C116">
        <v>6.3E-2</v>
      </c>
      <c r="D116">
        <f t="shared" si="5"/>
        <v>6.3E-2</v>
      </c>
    </row>
    <row r="117" spans="1:4" x14ac:dyDescent="0.3">
      <c r="A117">
        <v>349</v>
      </c>
      <c r="B117">
        <v>263</v>
      </c>
      <c r="C117">
        <v>2.3E-2</v>
      </c>
      <c r="D117">
        <f t="shared" si="5"/>
        <v>2.3E-2</v>
      </c>
    </row>
    <row r="119" spans="1:4" x14ac:dyDescent="0.3">
      <c r="A119" t="s">
        <v>6</v>
      </c>
    </row>
    <row r="120" spans="1:4" s="2" customFormat="1" x14ac:dyDescent="0.3">
      <c r="A120" s="2" t="s">
        <v>66</v>
      </c>
      <c r="C120" t="s">
        <v>40</v>
      </c>
      <c r="D120"/>
    </row>
    <row r="121" spans="1:4" s="2" customFormat="1" x14ac:dyDescent="0.3">
      <c r="A121" s="2" t="s">
        <v>29</v>
      </c>
      <c r="B121" s="2" t="s">
        <v>10</v>
      </c>
      <c r="C121" t="s">
        <v>41</v>
      </c>
      <c r="D121" t="s">
        <v>10</v>
      </c>
    </row>
    <row r="123" spans="1:4" x14ac:dyDescent="0.3">
      <c r="A123" t="s">
        <v>36</v>
      </c>
    </row>
    <row r="124" spans="1:4" x14ac:dyDescent="0.3">
      <c r="C124" t="s">
        <v>37</v>
      </c>
    </row>
    <row r="125" spans="1:4" x14ac:dyDescent="0.3">
      <c r="A125" t="s">
        <v>102</v>
      </c>
      <c r="B125" t="s">
        <v>103</v>
      </c>
      <c r="C125" t="s">
        <v>39</v>
      </c>
    </row>
    <row r="126" spans="1:4" x14ac:dyDescent="0.3">
      <c r="A126">
        <v>38</v>
      </c>
      <c r="C126" t="s">
        <v>7</v>
      </c>
    </row>
    <row r="128" spans="1:4" x14ac:dyDescent="0.3">
      <c r="A128" t="s">
        <v>46</v>
      </c>
    </row>
    <row r="129" spans="1:11" x14ac:dyDescent="0.3">
      <c r="B129" t="s">
        <v>44</v>
      </c>
    </row>
    <row r="130" spans="1:11" x14ac:dyDescent="0.3">
      <c r="A130" t="s">
        <v>102</v>
      </c>
      <c r="B130">
        <v>2.71</v>
      </c>
      <c r="C130" t="s">
        <v>104</v>
      </c>
    </row>
    <row r="131" spans="1:11" x14ac:dyDescent="0.3">
      <c r="A131" t="s">
        <v>103</v>
      </c>
      <c r="B131">
        <v>2.71</v>
      </c>
      <c r="C131" t="s">
        <v>105</v>
      </c>
    </row>
    <row r="133" spans="1:11" x14ac:dyDescent="0.3">
      <c r="A133" t="s">
        <v>43</v>
      </c>
      <c r="B133" t="s">
        <v>51</v>
      </c>
      <c r="D133" t="s">
        <v>50</v>
      </c>
      <c r="G133" t="s">
        <v>56</v>
      </c>
      <c r="I133" t="s">
        <v>60</v>
      </c>
      <c r="J133" t="s">
        <v>61</v>
      </c>
    </row>
    <row r="134" spans="1:11" x14ac:dyDescent="0.3">
      <c r="B134" t="s">
        <v>44</v>
      </c>
      <c r="C134" t="s">
        <v>47</v>
      </c>
      <c r="D134" t="s">
        <v>52</v>
      </c>
      <c r="E134" t="s">
        <v>53</v>
      </c>
      <c r="F134" t="s">
        <v>54</v>
      </c>
      <c r="G134" t="s">
        <v>57</v>
      </c>
      <c r="H134" t="s">
        <v>47</v>
      </c>
      <c r="J134" t="s">
        <v>57</v>
      </c>
      <c r="K134" t="s">
        <v>62</v>
      </c>
    </row>
    <row r="135" spans="1:11" x14ac:dyDescent="0.3">
      <c r="A135" t="s">
        <v>102</v>
      </c>
      <c r="B135">
        <v>9.11</v>
      </c>
      <c r="C135" t="s">
        <v>106</v>
      </c>
      <c r="D135">
        <v>0.2</v>
      </c>
      <c r="E135" t="s">
        <v>29</v>
      </c>
      <c r="F135" t="s">
        <v>29</v>
      </c>
      <c r="G135">
        <v>0.99960000000000004</v>
      </c>
      <c r="H135" t="s">
        <v>107</v>
      </c>
      <c r="I135">
        <v>9.8350999999999994E-2</v>
      </c>
      <c r="J135">
        <v>0.85</v>
      </c>
      <c r="K135">
        <v>45</v>
      </c>
    </row>
    <row r="136" spans="1:11" x14ac:dyDescent="0.3">
      <c r="A136" t="s">
        <v>103</v>
      </c>
      <c r="B136">
        <v>-7.54</v>
      </c>
      <c r="C136" t="s">
        <v>20</v>
      </c>
      <c r="D136">
        <v>-6.6669999999999993E-2</v>
      </c>
      <c r="E136" t="s">
        <v>29</v>
      </c>
      <c r="F136" t="s">
        <v>27</v>
      </c>
      <c r="G136">
        <v>6.8900000000000003E-2</v>
      </c>
      <c r="H136" t="s">
        <v>20</v>
      </c>
      <c r="I136">
        <v>9.3923000000000006E-2</v>
      </c>
      <c r="J136">
        <v>7.9000000000000001E-2</v>
      </c>
      <c r="K136" t="s">
        <v>20</v>
      </c>
    </row>
    <row r="138" spans="1:11" x14ac:dyDescent="0.3">
      <c r="A138" t="s">
        <v>63</v>
      </c>
    </row>
    <row r="139" spans="1:11" x14ac:dyDescent="0.3">
      <c r="A139" t="s">
        <v>102</v>
      </c>
      <c r="B139" t="s">
        <v>108</v>
      </c>
    </row>
    <row r="140" spans="1:11" x14ac:dyDescent="0.3">
      <c r="A140" t="s">
        <v>103</v>
      </c>
      <c r="B140" t="s">
        <v>109</v>
      </c>
    </row>
  </sheetData>
  <conditionalFormatting sqref="F52:F85">
    <cfRule type="iconSet" priority="7">
      <iconSet>
        <cfvo type="percent" val="0"/>
        <cfvo type="num" val="0.5"/>
        <cfvo type="num" val="0.75"/>
      </iconSet>
    </cfRule>
  </conditionalFormatting>
  <conditionalFormatting sqref="F4:F33">
    <cfRule type="iconSet" priority="5">
      <iconSet>
        <cfvo type="percent" val="0"/>
        <cfvo type="num" val="0.33"/>
        <cfvo type="num" val="0.66"/>
      </iconSet>
    </cfRule>
  </conditionalFormatting>
  <conditionalFormatting sqref="F90:F106">
    <cfRule type="iconSet" priority="4">
      <iconSet>
        <cfvo type="percent" val="0"/>
        <cfvo type="num" val="0.5"/>
        <cfvo type="num" val="0.75"/>
      </iconSet>
    </cfRule>
  </conditionalFormatting>
  <conditionalFormatting sqref="N4:N33">
    <cfRule type="iconSet" priority="3">
      <iconSet>
        <cfvo type="percent" val="0"/>
        <cfvo type="num" val="0.69"/>
        <cfvo type="num" val="0.84"/>
      </iconSet>
    </cfRule>
  </conditionalFormatting>
  <conditionalFormatting sqref="D44:D47">
    <cfRule type="iconSet" priority="2">
      <iconSet>
        <cfvo type="percent" val="0"/>
        <cfvo type="num" val="0.5"/>
        <cfvo type="num" val="0.75"/>
      </iconSet>
    </cfRule>
  </conditionalFormatting>
  <conditionalFormatting sqref="K4:K33">
    <cfRule type="iconSet" priority="1">
      <iconSet>
        <cfvo type="percent" val="0"/>
        <cfvo type="num" val="0.5"/>
        <cfvo type="num" val="0.75"/>
      </iconSet>
    </cfRule>
  </conditionalFormatting>
  <conditionalFormatting sqref="D111:D117">
    <cfRule type="iconSet" priority="35">
      <iconSet>
        <cfvo type="percent" val="0"/>
        <cfvo type="num" val="0.5"/>
        <cfvo type="num" val="0.75"/>
      </iconSet>
    </cfRule>
  </conditionalFormatting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workbookViewId="0">
      <selection activeCell="A18" sqref="A18"/>
    </sheetView>
  </sheetViews>
  <sheetFormatPr defaultRowHeight="14.4" x14ac:dyDescent="0.3"/>
  <cols>
    <col min="4" max="4" width="13.5546875" customWidth="1"/>
    <col min="5" max="5" width="13.109375" bestFit="1" customWidth="1"/>
    <col min="9" max="9" width="10.5546875" bestFit="1" customWidth="1"/>
  </cols>
  <sheetData>
    <row r="1" spans="1:20" x14ac:dyDescent="0.3">
      <c r="A1" t="s">
        <v>0</v>
      </c>
    </row>
    <row r="2" spans="1:20" x14ac:dyDescent="0.3">
      <c r="E2" t="s">
        <v>3</v>
      </c>
      <c r="K2" t="s">
        <v>5</v>
      </c>
      <c r="P2" t="s">
        <v>18</v>
      </c>
      <c r="T2" t="s">
        <v>31</v>
      </c>
    </row>
    <row r="3" spans="1:20" x14ac:dyDescent="0.3">
      <c r="A3" t="s">
        <v>110</v>
      </c>
      <c r="B3" t="s">
        <v>111</v>
      </c>
      <c r="C3" t="s">
        <v>112</v>
      </c>
      <c r="D3" t="s">
        <v>35</v>
      </c>
      <c r="E3" t="s">
        <v>4</v>
      </c>
      <c r="F3" t="s">
        <v>181</v>
      </c>
      <c r="G3" t="s">
        <v>13</v>
      </c>
      <c r="J3" t="s">
        <v>16</v>
      </c>
      <c r="K3" t="s">
        <v>17</v>
      </c>
      <c r="L3" t="s">
        <v>25</v>
      </c>
      <c r="O3" t="s">
        <v>19</v>
      </c>
      <c r="S3" t="s">
        <v>32</v>
      </c>
    </row>
    <row r="4" spans="1:20" x14ac:dyDescent="0.3">
      <c r="A4">
        <v>9</v>
      </c>
      <c r="C4">
        <v>9</v>
      </c>
      <c r="E4">
        <v>1.67</v>
      </c>
      <c r="F4">
        <v>0.52759599999999995</v>
      </c>
      <c r="G4">
        <v>0.67</v>
      </c>
      <c r="H4">
        <f>(IF(E4&gt;0.5, 1, IF(E4&gt;0.2, 0.66, IF(E4&gt;0.1, 0.33, 0)))+F4+G4+IF(D4="Yes", 1, AVERAGE(IF(E4&gt;0.5, 1, IF(E4&gt;0.2, 0.66, IF(E4&gt;0.1, 0.33, 0))),F4,G4)))/4</f>
        <v>0.73253199999999996</v>
      </c>
      <c r="L4" t="s">
        <v>26</v>
      </c>
      <c r="M4">
        <f>(IF(L4="NA", AVERAGE(IF(J4="High", 1, IF(J4="Medium", 0.667, IF(J4="Low", 0.333, 0))),K4), (L4+1)/2)+K4+IF(J4="High", 1, IF(J4="Medium", 0.667, IF(J4="Low", 0.333, 0))))/3</f>
        <v>0</v>
      </c>
      <c r="O4">
        <v>0.39</v>
      </c>
      <c r="P4">
        <f t="shared" ref="P4:P21" si="0">O4</f>
        <v>0.39</v>
      </c>
      <c r="S4">
        <v>0</v>
      </c>
      <c r="T4">
        <f t="shared" ref="T4:T21" si="1">S4</f>
        <v>0</v>
      </c>
    </row>
    <row r="5" spans="1:20" x14ac:dyDescent="0.3">
      <c r="A5">
        <v>24</v>
      </c>
      <c r="C5">
        <v>24</v>
      </c>
      <c r="E5">
        <v>1.45</v>
      </c>
      <c r="G5">
        <v>0.85</v>
      </c>
      <c r="H5">
        <f t="shared" ref="H5:H21" si="2">(IF(E5&gt;0.5, 1, IF(E5&gt;0.2, 0.66, IF(E5&gt;0.1, 0.33, 0)))+F5+G5+IF(D5="Yes", 1, AVERAGE(IF(E5&gt;0.5, 1, IF(E5&gt;0.2, 0.66, IF(E5&gt;0.1, 0.33, 0))),F5,G5)))/4</f>
        <v>0.69375000000000009</v>
      </c>
      <c r="K5">
        <v>0.76</v>
      </c>
      <c r="L5" t="s">
        <v>26</v>
      </c>
      <c r="M5">
        <f>(IF(L5="NA", AVERAGE(IF(J5="High", 1, IF(J5="Medium", 0.667, IF(J5="Low", 0.333, 0))),K5), (L5+1)/2)+K5+IF(J5="High", 1, IF(J5="Medium", 0.667, IF(J5="Low", 0.333, 0))))/3</f>
        <v>0.38000000000000006</v>
      </c>
      <c r="O5">
        <v>0.28999999999999998</v>
      </c>
      <c r="P5">
        <f t="shared" si="0"/>
        <v>0.28999999999999998</v>
      </c>
      <c r="S5">
        <v>0</v>
      </c>
      <c r="T5">
        <f t="shared" si="1"/>
        <v>0</v>
      </c>
    </row>
    <row r="6" spans="1:20" x14ac:dyDescent="0.3">
      <c r="A6">
        <v>30</v>
      </c>
      <c r="C6">
        <v>30</v>
      </c>
      <c r="E6">
        <v>2.4700000000000002</v>
      </c>
      <c r="F6">
        <v>0.67821299999999995</v>
      </c>
      <c r="G6">
        <v>0.73</v>
      </c>
      <c r="H6">
        <f t="shared" si="2"/>
        <v>0.80273766666666668</v>
      </c>
      <c r="L6" t="s">
        <v>26</v>
      </c>
      <c r="M6">
        <f t="shared" ref="M6:M21" si="3">(IF(L6="NA", AVERAGE(IF(J6="High", 1, IF(J6="Medium", 0.667, IF(J6="Low", 0.333, 0))),K6), (L6+1)/2)+K6+IF(J6="High", 1, IF(J6="Medium", 0.667, IF(J6="Low", 0.333, 0))))/3</f>
        <v>0</v>
      </c>
      <c r="O6">
        <v>0.17</v>
      </c>
      <c r="P6">
        <f t="shared" si="0"/>
        <v>0.17</v>
      </c>
      <c r="S6">
        <v>0.64185499999999995</v>
      </c>
      <c r="T6">
        <f>S6</f>
        <v>0.64185499999999995</v>
      </c>
    </row>
    <row r="7" spans="1:20" x14ac:dyDescent="0.3">
      <c r="A7">
        <v>31</v>
      </c>
      <c r="C7">
        <v>31</v>
      </c>
      <c r="E7">
        <v>2.11</v>
      </c>
      <c r="F7">
        <v>0.51054500000000003</v>
      </c>
      <c r="G7">
        <v>0.56000000000000005</v>
      </c>
      <c r="H7">
        <f t="shared" si="2"/>
        <v>0.69018166666666669</v>
      </c>
      <c r="L7" t="s">
        <v>26</v>
      </c>
      <c r="M7">
        <f t="shared" si="3"/>
        <v>0</v>
      </c>
      <c r="O7">
        <v>0.08</v>
      </c>
      <c r="P7">
        <f t="shared" si="0"/>
        <v>0.08</v>
      </c>
      <c r="S7">
        <v>0</v>
      </c>
      <c r="T7">
        <f t="shared" si="1"/>
        <v>0</v>
      </c>
    </row>
    <row r="8" spans="1:20" x14ac:dyDescent="0.3">
      <c r="A8">
        <v>50</v>
      </c>
      <c r="D8" t="s">
        <v>29</v>
      </c>
      <c r="E8">
        <v>1.94</v>
      </c>
      <c r="F8">
        <v>0.56467900000000004</v>
      </c>
      <c r="G8">
        <v>0.83</v>
      </c>
      <c r="H8">
        <f t="shared" si="2"/>
        <v>0.84866975</v>
      </c>
      <c r="L8" t="s">
        <v>26</v>
      </c>
      <c r="M8">
        <f t="shared" si="3"/>
        <v>0</v>
      </c>
      <c r="O8">
        <v>0.5</v>
      </c>
      <c r="P8">
        <f t="shared" si="0"/>
        <v>0.5</v>
      </c>
      <c r="S8">
        <v>0</v>
      </c>
      <c r="T8">
        <f t="shared" si="1"/>
        <v>0</v>
      </c>
    </row>
    <row r="9" spans="1:20" x14ac:dyDescent="0.3">
      <c r="A9">
        <v>51</v>
      </c>
      <c r="H9">
        <f t="shared" si="2"/>
        <v>0</v>
      </c>
      <c r="K9">
        <v>0.13</v>
      </c>
      <c r="L9" t="s">
        <v>26</v>
      </c>
      <c r="M9">
        <f t="shared" si="3"/>
        <v>6.5000000000000002E-2</v>
      </c>
      <c r="O9">
        <v>0.53</v>
      </c>
      <c r="P9">
        <f t="shared" si="0"/>
        <v>0.53</v>
      </c>
      <c r="T9">
        <f t="shared" si="1"/>
        <v>0</v>
      </c>
    </row>
    <row r="10" spans="1:20" x14ac:dyDescent="0.3">
      <c r="A10">
        <v>76</v>
      </c>
      <c r="H10">
        <f t="shared" si="2"/>
        <v>0</v>
      </c>
      <c r="L10" t="s">
        <v>26</v>
      </c>
      <c r="M10">
        <f t="shared" si="3"/>
        <v>0</v>
      </c>
      <c r="O10">
        <v>0.65</v>
      </c>
      <c r="P10">
        <f t="shared" si="0"/>
        <v>0.65</v>
      </c>
      <c r="T10">
        <f t="shared" si="1"/>
        <v>0</v>
      </c>
    </row>
    <row r="11" spans="1:20" x14ac:dyDescent="0.3">
      <c r="A11">
        <v>80</v>
      </c>
      <c r="B11">
        <v>19</v>
      </c>
      <c r="E11">
        <v>0.88</v>
      </c>
      <c r="G11">
        <v>0.7</v>
      </c>
      <c r="H11">
        <f t="shared" si="2"/>
        <v>0.63749999999999996</v>
      </c>
      <c r="K11">
        <v>0.33</v>
      </c>
      <c r="L11" t="s">
        <v>26</v>
      </c>
      <c r="M11">
        <f t="shared" si="3"/>
        <v>0.16500000000000001</v>
      </c>
      <c r="O11">
        <v>0.75</v>
      </c>
      <c r="P11">
        <f t="shared" si="0"/>
        <v>0.75</v>
      </c>
      <c r="S11">
        <v>0</v>
      </c>
      <c r="T11">
        <f t="shared" si="1"/>
        <v>0</v>
      </c>
    </row>
    <row r="12" spans="1:20" x14ac:dyDescent="0.3">
      <c r="A12">
        <v>87</v>
      </c>
      <c r="B12">
        <v>26</v>
      </c>
      <c r="E12">
        <v>1.65</v>
      </c>
      <c r="G12">
        <v>0.7</v>
      </c>
      <c r="H12">
        <f t="shared" si="2"/>
        <v>0.63749999999999996</v>
      </c>
      <c r="L12" t="s">
        <v>26</v>
      </c>
      <c r="M12">
        <f t="shared" si="3"/>
        <v>0</v>
      </c>
      <c r="O12">
        <v>0.69</v>
      </c>
      <c r="P12">
        <f t="shared" si="0"/>
        <v>0.69</v>
      </c>
      <c r="S12">
        <v>0</v>
      </c>
      <c r="T12">
        <f t="shared" si="1"/>
        <v>0</v>
      </c>
    </row>
    <row r="13" spans="1:20" x14ac:dyDescent="0.3">
      <c r="A13">
        <v>96</v>
      </c>
      <c r="B13">
        <v>35</v>
      </c>
      <c r="E13">
        <v>2.2400000000000002</v>
      </c>
      <c r="G13">
        <v>0.87</v>
      </c>
      <c r="H13">
        <f t="shared" si="2"/>
        <v>0.70125000000000004</v>
      </c>
      <c r="L13" t="s">
        <v>26</v>
      </c>
      <c r="M13">
        <f t="shared" si="3"/>
        <v>0</v>
      </c>
      <c r="O13">
        <v>0.81</v>
      </c>
      <c r="P13">
        <f t="shared" si="0"/>
        <v>0.81</v>
      </c>
      <c r="S13">
        <v>0</v>
      </c>
      <c r="T13">
        <f t="shared" si="1"/>
        <v>0</v>
      </c>
    </row>
    <row r="14" spans="1:20" x14ac:dyDescent="0.3">
      <c r="A14">
        <v>150</v>
      </c>
      <c r="B14">
        <v>89</v>
      </c>
      <c r="E14">
        <v>1.03</v>
      </c>
      <c r="G14">
        <v>0.67</v>
      </c>
      <c r="H14">
        <f t="shared" si="2"/>
        <v>0.62624999999999997</v>
      </c>
      <c r="L14" t="s">
        <v>26</v>
      </c>
      <c r="M14">
        <f t="shared" si="3"/>
        <v>0</v>
      </c>
      <c r="O14">
        <v>0.23</v>
      </c>
      <c r="P14">
        <f t="shared" si="0"/>
        <v>0.23</v>
      </c>
      <c r="S14">
        <v>0</v>
      </c>
      <c r="T14">
        <f t="shared" si="1"/>
        <v>0</v>
      </c>
    </row>
    <row r="15" spans="1:20" x14ac:dyDescent="0.3">
      <c r="A15">
        <v>151</v>
      </c>
      <c r="B15">
        <v>90</v>
      </c>
      <c r="E15">
        <v>2.83</v>
      </c>
      <c r="G15">
        <v>0.68</v>
      </c>
      <c r="H15">
        <f t="shared" si="2"/>
        <v>0.63000000000000012</v>
      </c>
      <c r="L15" t="s">
        <v>26</v>
      </c>
      <c r="M15">
        <f t="shared" si="3"/>
        <v>0</v>
      </c>
      <c r="O15">
        <v>0.17</v>
      </c>
      <c r="P15">
        <f t="shared" si="0"/>
        <v>0.17</v>
      </c>
      <c r="S15">
        <v>0</v>
      </c>
      <c r="T15">
        <f t="shared" si="1"/>
        <v>0</v>
      </c>
    </row>
    <row r="16" spans="1:20" x14ac:dyDescent="0.3">
      <c r="A16">
        <v>154</v>
      </c>
      <c r="B16">
        <v>93</v>
      </c>
      <c r="D16" t="s">
        <v>29</v>
      </c>
      <c r="E16">
        <v>2.5</v>
      </c>
      <c r="F16">
        <v>0.52010299999999998</v>
      </c>
      <c r="G16">
        <v>0.84</v>
      </c>
      <c r="H16">
        <f t="shared" si="2"/>
        <v>0.84002575000000002</v>
      </c>
      <c r="L16" t="s">
        <v>26</v>
      </c>
      <c r="M16">
        <f t="shared" si="3"/>
        <v>0</v>
      </c>
      <c r="O16">
        <v>0.35</v>
      </c>
      <c r="P16">
        <f t="shared" si="0"/>
        <v>0.35</v>
      </c>
      <c r="S16">
        <v>0</v>
      </c>
      <c r="T16">
        <f t="shared" si="1"/>
        <v>0</v>
      </c>
    </row>
    <row r="17" spans="1:20" x14ac:dyDescent="0.3">
      <c r="A17">
        <v>200</v>
      </c>
      <c r="B17">
        <v>139</v>
      </c>
      <c r="C17">
        <v>84</v>
      </c>
      <c r="E17">
        <v>0.85</v>
      </c>
      <c r="F17">
        <v>0.73802000000000001</v>
      </c>
      <c r="G17">
        <v>0.91</v>
      </c>
      <c r="H17">
        <f t="shared" si="2"/>
        <v>0.88267333333333342</v>
      </c>
      <c r="L17" t="s">
        <v>26</v>
      </c>
      <c r="M17">
        <f t="shared" si="3"/>
        <v>0</v>
      </c>
      <c r="O17">
        <v>0.37</v>
      </c>
      <c r="P17">
        <f t="shared" si="0"/>
        <v>0.37</v>
      </c>
      <c r="S17">
        <v>0</v>
      </c>
      <c r="T17">
        <f t="shared" si="1"/>
        <v>0</v>
      </c>
    </row>
    <row r="18" spans="1:20" x14ac:dyDescent="0.3">
      <c r="A18">
        <v>234</v>
      </c>
      <c r="B18">
        <v>173</v>
      </c>
      <c r="C18">
        <v>118</v>
      </c>
      <c r="F18">
        <v>0.61091399999999996</v>
      </c>
      <c r="G18">
        <v>0.85</v>
      </c>
      <c r="H18">
        <f t="shared" si="2"/>
        <v>0.48697133333333326</v>
      </c>
      <c r="J18" t="s">
        <v>11</v>
      </c>
      <c r="K18">
        <v>0.94</v>
      </c>
      <c r="L18" t="s">
        <v>26</v>
      </c>
      <c r="M18">
        <f t="shared" si="3"/>
        <v>0.97000000000000008</v>
      </c>
      <c r="O18">
        <v>0.3</v>
      </c>
      <c r="P18">
        <f t="shared" si="0"/>
        <v>0.3</v>
      </c>
      <c r="T18">
        <f t="shared" si="1"/>
        <v>0</v>
      </c>
    </row>
    <row r="19" spans="1:20" x14ac:dyDescent="0.3">
      <c r="A19">
        <v>275</v>
      </c>
      <c r="B19">
        <v>214</v>
      </c>
      <c r="C19">
        <v>159</v>
      </c>
      <c r="H19">
        <f t="shared" si="2"/>
        <v>0</v>
      </c>
      <c r="J19" t="s">
        <v>7</v>
      </c>
      <c r="L19" t="s">
        <v>26</v>
      </c>
      <c r="M19">
        <f t="shared" si="3"/>
        <v>0.222</v>
      </c>
      <c r="O19">
        <v>0.42</v>
      </c>
      <c r="P19">
        <f t="shared" si="0"/>
        <v>0.42</v>
      </c>
      <c r="T19">
        <f t="shared" si="1"/>
        <v>0</v>
      </c>
    </row>
    <row r="20" spans="1:20" x14ac:dyDescent="0.3">
      <c r="A20">
        <v>288</v>
      </c>
      <c r="B20">
        <v>227</v>
      </c>
      <c r="C20">
        <v>172</v>
      </c>
      <c r="E20">
        <v>0.52</v>
      </c>
      <c r="G20">
        <v>0.78</v>
      </c>
      <c r="H20">
        <f t="shared" si="2"/>
        <v>0.66749999999999998</v>
      </c>
      <c r="L20" t="s">
        <v>26</v>
      </c>
      <c r="M20">
        <f t="shared" si="3"/>
        <v>0</v>
      </c>
      <c r="O20">
        <v>0.43</v>
      </c>
      <c r="P20">
        <f t="shared" si="0"/>
        <v>0.43</v>
      </c>
      <c r="S20">
        <v>0</v>
      </c>
      <c r="T20">
        <f t="shared" si="1"/>
        <v>0</v>
      </c>
    </row>
    <row r="21" spans="1:20" x14ac:dyDescent="0.3">
      <c r="A21">
        <v>299</v>
      </c>
      <c r="B21">
        <v>238</v>
      </c>
      <c r="C21">
        <v>183</v>
      </c>
      <c r="E21">
        <v>0.85</v>
      </c>
      <c r="G21">
        <v>0.84</v>
      </c>
      <c r="H21">
        <f t="shared" si="2"/>
        <v>0.69</v>
      </c>
      <c r="L21" t="s">
        <v>26</v>
      </c>
      <c r="M21">
        <f t="shared" si="3"/>
        <v>0</v>
      </c>
      <c r="O21">
        <v>0.61</v>
      </c>
      <c r="P21">
        <f t="shared" si="0"/>
        <v>0.61</v>
      </c>
      <c r="S21">
        <v>0</v>
      </c>
      <c r="T21">
        <f t="shared" si="1"/>
        <v>0</v>
      </c>
    </row>
    <row r="23" spans="1:20" x14ac:dyDescent="0.3">
      <c r="A23" t="s">
        <v>6</v>
      </c>
    </row>
    <row r="24" spans="1:20" x14ac:dyDescent="0.3">
      <c r="A24" t="s">
        <v>4</v>
      </c>
      <c r="D24" t="s">
        <v>13</v>
      </c>
      <c r="I24" t="s">
        <v>17</v>
      </c>
      <c r="K24" t="s">
        <v>25</v>
      </c>
      <c r="O24" t="s">
        <v>19</v>
      </c>
    </row>
    <row r="25" spans="1:20" x14ac:dyDescent="0.3">
      <c r="A25" t="s">
        <v>7</v>
      </c>
      <c r="B25" t="s">
        <v>8</v>
      </c>
      <c r="D25" t="s">
        <v>7</v>
      </c>
      <c r="E25" t="s">
        <v>10</v>
      </c>
      <c r="I25" t="s">
        <v>7</v>
      </c>
      <c r="J25" t="s">
        <v>69</v>
      </c>
      <c r="K25" t="s">
        <v>27</v>
      </c>
      <c r="L25" t="s">
        <v>28</v>
      </c>
      <c r="O25" t="s">
        <v>20</v>
      </c>
      <c r="P25" t="s">
        <v>21</v>
      </c>
    </row>
    <row r="26" spans="1:20" x14ac:dyDescent="0.3">
      <c r="A26" t="s">
        <v>9</v>
      </c>
      <c r="B26" t="s">
        <v>12</v>
      </c>
      <c r="D26" t="s">
        <v>14</v>
      </c>
      <c r="E26" t="s">
        <v>15</v>
      </c>
      <c r="I26" t="s">
        <v>11</v>
      </c>
      <c r="J26" t="s">
        <v>70</v>
      </c>
      <c r="K26" t="s">
        <v>29</v>
      </c>
      <c r="L26" t="s">
        <v>30</v>
      </c>
      <c r="O26" t="s">
        <v>7</v>
      </c>
      <c r="P26" t="s">
        <v>22</v>
      </c>
    </row>
    <row r="27" spans="1:20" x14ac:dyDescent="0.3">
      <c r="A27" t="s">
        <v>11</v>
      </c>
      <c r="B27" t="s">
        <v>10</v>
      </c>
      <c r="O27" t="s">
        <v>9</v>
      </c>
      <c r="P27" t="s">
        <v>23</v>
      </c>
    </row>
    <row r="28" spans="1:20" x14ac:dyDescent="0.3">
      <c r="O28" t="s">
        <v>11</v>
      </c>
      <c r="P28" t="s">
        <v>24</v>
      </c>
    </row>
    <row r="29" spans="1:20" x14ac:dyDescent="0.3">
      <c r="A29" t="s">
        <v>33</v>
      </c>
    </row>
    <row r="30" spans="1:20" x14ac:dyDescent="0.3">
      <c r="D30" t="s">
        <v>31</v>
      </c>
    </row>
    <row r="31" spans="1:20" x14ac:dyDescent="0.3">
      <c r="A31" t="s">
        <v>110</v>
      </c>
      <c r="B31" t="s">
        <v>111</v>
      </c>
      <c r="C31" t="s">
        <v>112</v>
      </c>
      <c r="D31" t="s">
        <v>32</v>
      </c>
    </row>
    <row r="32" spans="1:20" x14ac:dyDescent="0.3">
      <c r="A32">
        <v>203</v>
      </c>
      <c r="B32">
        <v>142</v>
      </c>
      <c r="C32">
        <v>87</v>
      </c>
      <c r="D32">
        <v>0.66694399999999998</v>
      </c>
      <c r="E32">
        <f>D32</f>
        <v>0.66694399999999998</v>
      </c>
    </row>
    <row r="34" spans="1:7" x14ac:dyDescent="0.3">
      <c r="A34" t="s">
        <v>67</v>
      </c>
    </row>
    <row r="35" spans="1:7" x14ac:dyDescent="0.3">
      <c r="D35" t="s">
        <v>34</v>
      </c>
    </row>
    <row r="36" spans="1:7" x14ac:dyDescent="0.3">
      <c r="A36" t="s">
        <v>110</v>
      </c>
      <c r="B36" t="s">
        <v>111</v>
      </c>
      <c r="C36" t="s">
        <v>112</v>
      </c>
      <c r="D36" t="s">
        <v>35</v>
      </c>
      <c r="E36" t="s">
        <v>66</v>
      </c>
      <c r="F36" t="s">
        <v>13</v>
      </c>
    </row>
    <row r="37" spans="1:7" x14ac:dyDescent="0.3">
      <c r="A37">
        <v>15</v>
      </c>
      <c r="D37">
        <v>15</v>
      </c>
      <c r="E37">
        <v>0.13300000000000001</v>
      </c>
      <c r="F37">
        <v>0.9</v>
      </c>
      <c r="G37">
        <f>(IF(D37="Yes", 1, AVERAGE(E37:F37)) + E37 + F37)/3</f>
        <v>0.51650000000000007</v>
      </c>
    </row>
    <row r="38" spans="1:7" x14ac:dyDescent="0.3">
      <c r="A38">
        <v>28</v>
      </c>
      <c r="D38">
        <v>28</v>
      </c>
      <c r="E38">
        <v>0.53700000000000003</v>
      </c>
      <c r="F38">
        <v>0.95</v>
      </c>
      <c r="G38">
        <f>(IF(D38="Yes", 1, AVERAGE(E38:F38)) + E38 + F38)/3</f>
        <v>0.74350000000000005</v>
      </c>
    </row>
    <row r="39" spans="1:7" x14ac:dyDescent="0.3">
      <c r="A39">
        <v>29</v>
      </c>
      <c r="D39">
        <v>29</v>
      </c>
      <c r="E39">
        <v>0.98799999999999999</v>
      </c>
      <c r="F39">
        <v>0.95</v>
      </c>
      <c r="G39">
        <f t="shared" ref="G39:G65" si="4">(IF(D39="Yes", 1, AVERAGE(E39:F39)) + E39 + F39)/3</f>
        <v>0.96899999999999997</v>
      </c>
    </row>
    <row r="40" spans="1:7" x14ac:dyDescent="0.3">
      <c r="A40">
        <v>36</v>
      </c>
      <c r="D40">
        <v>36</v>
      </c>
      <c r="E40">
        <v>1.2999999999999999E-2</v>
      </c>
      <c r="F40">
        <v>0.9</v>
      </c>
      <c r="G40">
        <f t="shared" si="4"/>
        <v>0.45649999999999996</v>
      </c>
    </row>
    <row r="41" spans="1:7" x14ac:dyDescent="0.3">
      <c r="A41">
        <v>39</v>
      </c>
      <c r="D41">
        <v>39</v>
      </c>
      <c r="E41">
        <v>0.01</v>
      </c>
      <c r="F41">
        <v>0.95</v>
      </c>
      <c r="G41">
        <f t="shared" si="4"/>
        <v>0.48</v>
      </c>
    </row>
    <row r="42" spans="1:7" x14ac:dyDescent="0.3">
      <c r="A42">
        <v>67</v>
      </c>
      <c r="B42">
        <v>6</v>
      </c>
      <c r="E42">
        <v>8.8999999999999996E-2</v>
      </c>
      <c r="F42">
        <v>0.95</v>
      </c>
      <c r="G42">
        <f t="shared" si="4"/>
        <v>0.51949999999999996</v>
      </c>
    </row>
    <row r="43" spans="1:7" x14ac:dyDescent="0.3">
      <c r="A43">
        <v>68</v>
      </c>
      <c r="B43">
        <v>7</v>
      </c>
      <c r="E43">
        <v>0.94799999999999995</v>
      </c>
      <c r="F43">
        <v>1</v>
      </c>
      <c r="G43">
        <f t="shared" si="4"/>
        <v>0.97399999999999987</v>
      </c>
    </row>
    <row r="44" spans="1:7" x14ac:dyDescent="0.3">
      <c r="A44">
        <v>93</v>
      </c>
      <c r="B44">
        <v>32</v>
      </c>
      <c r="E44">
        <v>7.4999999999999997E-2</v>
      </c>
      <c r="F44">
        <v>0.9</v>
      </c>
      <c r="G44">
        <f t="shared" si="4"/>
        <v>0.48749999999999999</v>
      </c>
    </row>
    <row r="45" spans="1:7" x14ac:dyDescent="0.3">
      <c r="A45">
        <v>101</v>
      </c>
      <c r="B45">
        <v>40</v>
      </c>
      <c r="E45">
        <v>0.98</v>
      </c>
      <c r="F45">
        <v>0.95</v>
      </c>
      <c r="G45">
        <f t="shared" si="4"/>
        <v>0.96499999999999986</v>
      </c>
    </row>
    <row r="46" spans="1:7" x14ac:dyDescent="0.3">
      <c r="A46">
        <v>102</v>
      </c>
      <c r="B46">
        <v>41</v>
      </c>
      <c r="E46">
        <v>0.91200000000000003</v>
      </c>
      <c r="F46">
        <v>1</v>
      </c>
      <c r="G46">
        <f t="shared" si="4"/>
        <v>0.95599999999999996</v>
      </c>
    </row>
    <row r="47" spans="1:7" x14ac:dyDescent="0.3">
      <c r="A47">
        <v>104</v>
      </c>
      <c r="B47">
        <v>43</v>
      </c>
      <c r="E47">
        <v>0.65900000000000003</v>
      </c>
      <c r="F47">
        <v>1</v>
      </c>
      <c r="G47">
        <f t="shared" si="4"/>
        <v>0.82950000000000002</v>
      </c>
    </row>
    <row r="48" spans="1:7" x14ac:dyDescent="0.3">
      <c r="A48">
        <v>115</v>
      </c>
      <c r="B48">
        <v>54</v>
      </c>
      <c r="E48">
        <v>0.47</v>
      </c>
      <c r="F48">
        <v>0.95</v>
      </c>
      <c r="G48">
        <f t="shared" si="4"/>
        <v>0.71</v>
      </c>
    </row>
    <row r="49" spans="1:7" x14ac:dyDescent="0.3">
      <c r="A49">
        <v>134</v>
      </c>
      <c r="B49">
        <v>73</v>
      </c>
      <c r="E49">
        <v>0.189</v>
      </c>
      <c r="F49">
        <v>0.8</v>
      </c>
      <c r="G49">
        <f t="shared" si="4"/>
        <v>0.4945</v>
      </c>
    </row>
    <row r="50" spans="1:7" x14ac:dyDescent="0.3">
      <c r="A50">
        <v>140</v>
      </c>
      <c r="B50">
        <v>79</v>
      </c>
      <c r="E50">
        <v>4.0000000000000001E-3</v>
      </c>
      <c r="F50">
        <v>0.9</v>
      </c>
      <c r="G50">
        <f t="shared" si="4"/>
        <v>0.45200000000000001</v>
      </c>
    </row>
    <row r="51" spans="1:7" x14ac:dyDescent="0.3">
      <c r="A51">
        <v>147</v>
      </c>
      <c r="B51">
        <v>86</v>
      </c>
      <c r="E51">
        <v>5.0000000000000001E-3</v>
      </c>
      <c r="F51">
        <v>0.9</v>
      </c>
      <c r="G51">
        <f t="shared" si="4"/>
        <v>0.45249999999999996</v>
      </c>
    </row>
    <row r="52" spans="1:7" x14ac:dyDescent="0.3">
      <c r="A52">
        <v>162</v>
      </c>
      <c r="B52">
        <v>101</v>
      </c>
      <c r="E52">
        <v>0.93899999999999995</v>
      </c>
      <c r="F52">
        <v>0.95</v>
      </c>
      <c r="G52">
        <f t="shared" si="4"/>
        <v>0.94450000000000001</v>
      </c>
    </row>
    <row r="53" spans="1:7" x14ac:dyDescent="0.3">
      <c r="A53">
        <v>183</v>
      </c>
      <c r="B53">
        <v>122</v>
      </c>
      <c r="D53">
        <v>67</v>
      </c>
      <c r="E53">
        <v>0.95599999999999996</v>
      </c>
      <c r="F53">
        <v>0.9</v>
      </c>
      <c r="G53">
        <f t="shared" si="4"/>
        <v>0.92799999999999994</v>
      </c>
    </row>
    <row r="54" spans="1:7" x14ac:dyDescent="0.3">
      <c r="A54">
        <v>185</v>
      </c>
      <c r="B54">
        <v>124</v>
      </c>
      <c r="D54">
        <v>69</v>
      </c>
      <c r="E54">
        <v>1.2E-2</v>
      </c>
      <c r="F54">
        <v>1</v>
      </c>
      <c r="G54">
        <f t="shared" si="4"/>
        <v>0.50600000000000001</v>
      </c>
    </row>
    <row r="55" spans="1:7" x14ac:dyDescent="0.3">
      <c r="A55">
        <v>186</v>
      </c>
      <c r="B55">
        <v>125</v>
      </c>
      <c r="D55">
        <v>70</v>
      </c>
      <c r="E55">
        <v>3.0000000000000001E-3</v>
      </c>
      <c r="F55">
        <v>1</v>
      </c>
      <c r="G55">
        <f t="shared" si="4"/>
        <v>0.50149999999999995</v>
      </c>
    </row>
    <row r="56" spans="1:7" x14ac:dyDescent="0.3">
      <c r="A56">
        <v>187</v>
      </c>
      <c r="B56">
        <v>126</v>
      </c>
      <c r="D56">
        <v>71</v>
      </c>
      <c r="E56">
        <v>0.81699999999999995</v>
      </c>
      <c r="F56">
        <v>1</v>
      </c>
      <c r="G56">
        <f t="shared" si="4"/>
        <v>0.90849999999999997</v>
      </c>
    </row>
    <row r="57" spans="1:7" x14ac:dyDescent="0.3">
      <c r="A57">
        <v>198</v>
      </c>
      <c r="B57">
        <v>137</v>
      </c>
      <c r="D57">
        <v>82</v>
      </c>
      <c r="E57">
        <v>0.98499999999999999</v>
      </c>
      <c r="F57">
        <v>0.9</v>
      </c>
      <c r="G57">
        <f t="shared" si="4"/>
        <v>0.9425</v>
      </c>
    </row>
    <row r="58" spans="1:7" x14ac:dyDescent="0.3">
      <c r="A58">
        <v>227</v>
      </c>
      <c r="B58">
        <v>166</v>
      </c>
      <c r="D58">
        <v>111</v>
      </c>
      <c r="E58">
        <v>0.95</v>
      </c>
      <c r="F58">
        <v>0.9</v>
      </c>
      <c r="G58">
        <f t="shared" si="4"/>
        <v>0.92499999999999993</v>
      </c>
    </row>
    <row r="59" spans="1:7" x14ac:dyDescent="0.3">
      <c r="A59">
        <v>247</v>
      </c>
      <c r="B59">
        <v>186</v>
      </c>
      <c r="D59">
        <v>131</v>
      </c>
      <c r="E59">
        <v>0.106</v>
      </c>
      <c r="F59">
        <v>0.9</v>
      </c>
      <c r="G59">
        <f t="shared" si="4"/>
        <v>0.503</v>
      </c>
    </row>
    <row r="60" spans="1:7" x14ac:dyDescent="0.3">
      <c r="A60">
        <v>250</v>
      </c>
      <c r="B60">
        <v>189</v>
      </c>
      <c r="D60">
        <v>134</v>
      </c>
      <c r="E60">
        <v>4.8000000000000001E-2</v>
      </c>
      <c r="F60">
        <v>0.95</v>
      </c>
      <c r="G60">
        <f t="shared" si="4"/>
        <v>0.49899999999999994</v>
      </c>
    </row>
    <row r="61" spans="1:7" x14ac:dyDescent="0.3">
      <c r="A61">
        <v>253</v>
      </c>
      <c r="B61">
        <v>192</v>
      </c>
      <c r="D61">
        <v>137</v>
      </c>
      <c r="E61">
        <v>0.26200000000000001</v>
      </c>
      <c r="F61">
        <v>1</v>
      </c>
      <c r="G61">
        <f t="shared" si="4"/>
        <v>0.63100000000000001</v>
      </c>
    </row>
    <row r="62" spans="1:7" x14ac:dyDescent="0.3">
      <c r="A62">
        <v>255</v>
      </c>
      <c r="B62">
        <v>194</v>
      </c>
      <c r="D62">
        <v>139</v>
      </c>
      <c r="E62">
        <v>0.98199999999999998</v>
      </c>
      <c r="F62">
        <v>0.95</v>
      </c>
      <c r="G62">
        <f t="shared" si="4"/>
        <v>0.96599999999999986</v>
      </c>
    </row>
    <row r="63" spans="1:7" x14ac:dyDescent="0.3">
      <c r="A63">
        <v>268</v>
      </c>
      <c r="B63">
        <v>207</v>
      </c>
      <c r="D63">
        <v>152</v>
      </c>
      <c r="E63">
        <v>8.0000000000000002E-3</v>
      </c>
      <c r="F63">
        <v>0.8</v>
      </c>
      <c r="G63">
        <f t="shared" si="4"/>
        <v>0.40400000000000008</v>
      </c>
    </row>
    <row r="64" spans="1:7" x14ac:dyDescent="0.3">
      <c r="A64">
        <v>323</v>
      </c>
      <c r="B64">
        <v>262</v>
      </c>
      <c r="D64">
        <v>207</v>
      </c>
      <c r="E64">
        <v>0.84599999999999997</v>
      </c>
      <c r="F64">
        <v>1</v>
      </c>
      <c r="G64">
        <f t="shared" si="4"/>
        <v>0.92300000000000004</v>
      </c>
    </row>
    <row r="65" spans="1:7" x14ac:dyDescent="0.3">
      <c r="A65">
        <v>332</v>
      </c>
      <c r="B65">
        <v>271</v>
      </c>
      <c r="D65">
        <v>216</v>
      </c>
      <c r="E65">
        <v>3.6999999999999998E-2</v>
      </c>
      <c r="G65">
        <f t="shared" si="4"/>
        <v>2.4666666666666667E-2</v>
      </c>
    </row>
    <row r="67" spans="1:7" x14ac:dyDescent="0.3">
      <c r="A67" t="s">
        <v>68</v>
      </c>
    </row>
    <row r="68" spans="1:7" x14ac:dyDescent="0.3">
      <c r="D68" t="s">
        <v>34</v>
      </c>
    </row>
    <row r="69" spans="1:7" x14ac:dyDescent="0.3">
      <c r="A69" t="s">
        <v>110</v>
      </c>
      <c r="B69" t="s">
        <v>111</v>
      </c>
      <c r="C69" t="s">
        <v>112</v>
      </c>
      <c r="D69" t="s">
        <v>35</v>
      </c>
      <c r="E69" t="s">
        <v>66</v>
      </c>
      <c r="F69" t="s">
        <v>13</v>
      </c>
    </row>
    <row r="70" spans="1:7" x14ac:dyDescent="0.3">
      <c r="A70">
        <v>25</v>
      </c>
      <c r="C70">
        <v>25</v>
      </c>
      <c r="E70">
        <v>5.5E-2</v>
      </c>
      <c r="F70">
        <v>0.65</v>
      </c>
      <c r="G70">
        <f t="shared" ref="G70:G79" si="5">(IF(D70="Yes", 1, AVERAGE(E70:F70)) + E70 + F70)/3</f>
        <v>0.35250000000000004</v>
      </c>
    </row>
    <row r="71" spans="1:7" x14ac:dyDescent="0.3">
      <c r="A71">
        <v>45</v>
      </c>
      <c r="C71">
        <v>45</v>
      </c>
      <c r="E71">
        <v>0.38400000000000001</v>
      </c>
      <c r="F71">
        <v>0.65</v>
      </c>
      <c r="G71">
        <f t="shared" si="5"/>
        <v>0.51700000000000002</v>
      </c>
    </row>
    <row r="72" spans="1:7" x14ac:dyDescent="0.3">
      <c r="A72">
        <v>70</v>
      </c>
      <c r="B72">
        <v>9</v>
      </c>
      <c r="E72">
        <v>0.57599999999999996</v>
      </c>
      <c r="F72">
        <v>1</v>
      </c>
      <c r="G72">
        <f t="shared" si="5"/>
        <v>0.78799999999999992</v>
      </c>
    </row>
    <row r="73" spans="1:7" x14ac:dyDescent="0.3">
      <c r="A73">
        <v>97</v>
      </c>
      <c r="B73">
        <v>36</v>
      </c>
      <c r="E73">
        <v>0.65200000000000002</v>
      </c>
      <c r="F73">
        <v>0.6</v>
      </c>
      <c r="G73">
        <f t="shared" si="5"/>
        <v>0.626</v>
      </c>
    </row>
    <row r="74" spans="1:7" x14ac:dyDescent="0.3">
      <c r="A74">
        <v>191</v>
      </c>
      <c r="B74">
        <v>130</v>
      </c>
      <c r="C74">
        <v>75</v>
      </c>
      <c r="E74">
        <v>0.59699999999999998</v>
      </c>
      <c r="F74">
        <v>0.9</v>
      </c>
      <c r="G74">
        <f t="shared" si="5"/>
        <v>0.74849999999999994</v>
      </c>
    </row>
    <row r="75" spans="1:7" x14ac:dyDescent="0.3">
      <c r="A75">
        <v>193</v>
      </c>
      <c r="B75">
        <v>132</v>
      </c>
      <c r="C75">
        <v>77</v>
      </c>
      <c r="E75">
        <v>4.7E-2</v>
      </c>
      <c r="F75">
        <v>0.8</v>
      </c>
      <c r="G75">
        <f t="shared" si="5"/>
        <v>0.42350000000000004</v>
      </c>
    </row>
    <row r="76" spans="1:7" x14ac:dyDescent="0.3">
      <c r="A76">
        <v>219</v>
      </c>
      <c r="B76">
        <v>158</v>
      </c>
      <c r="C76">
        <v>103</v>
      </c>
      <c r="E76">
        <v>2.1000000000000001E-2</v>
      </c>
      <c r="F76">
        <v>0.6</v>
      </c>
      <c r="G76">
        <f t="shared" si="5"/>
        <v>0.3105</v>
      </c>
    </row>
    <row r="77" spans="1:7" x14ac:dyDescent="0.3">
      <c r="A77">
        <v>269</v>
      </c>
      <c r="B77">
        <v>208</v>
      </c>
      <c r="C77">
        <v>153</v>
      </c>
      <c r="E77">
        <v>2.1000000000000001E-2</v>
      </c>
      <c r="F77">
        <v>0.7</v>
      </c>
      <c r="G77">
        <f t="shared" si="5"/>
        <v>0.36049999999999999</v>
      </c>
    </row>
    <row r="78" spans="1:7" x14ac:dyDescent="0.3">
      <c r="A78">
        <v>283</v>
      </c>
      <c r="B78">
        <v>222</v>
      </c>
      <c r="C78">
        <v>167</v>
      </c>
      <c r="E78">
        <v>5.0999999999999997E-2</v>
      </c>
      <c r="F78">
        <v>0.7</v>
      </c>
      <c r="G78">
        <f t="shared" si="5"/>
        <v>0.3755</v>
      </c>
    </row>
    <row r="79" spans="1:7" x14ac:dyDescent="0.3">
      <c r="A79">
        <v>312</v>
      </c>
      <c r="B79">
        <v>251</v>
      </c>
      <c r="C79">
        <v>196</v>
      </c>
      <c r="E79">
        <v>0.11</v>
      </c>
      <c r="F79">
        <v>0.55000000000000004</v>
      </c>
      <c r="G79">
        <f t="shared" si="5"/>
        <v>0.33</v>
      </c>
    </row>
    <row r="81" spans="1:5" x14ac:dyDescent="0.3">
      <c r="A81" t="s">
        <v>65</v>
      </c>
    </row>
    <row r="82" spans="1:5" x14ac:dyDescent="0.3">
      <c r="D82" t="s">
        <v>66</v>
      </c>
    </row>
    <row r="83" spans="1:5" x14ac:dyDescent="0.3">
      <c r="A83" t="s">
        <v>110</v>
      </c>
      <c r="B83" t="s">
        <v>111</v>
      </c>
      <c r="C83" t="s">
        <v>112</v>
      </c>
    </row>
    <row r="84" spans="1:5" x14ac:dyDescent="0.3">
      <c r="A84">
        <v>117</v>
      </c>
      <c r="B84">
        <v>56</v>
      </c>
      <c r="D84">
        <v>0.88800000000000001</v>
      </c>
      <c r="E84">
        <f t="shared" ref="E84:E89" si="6">D84</f>
        <v>0.88800000000000001</v>
      </c>
    </row>
    <row r="85" spans="1:5" x14ac:dyDescent="0.3">
      <c r="A85">
        <v>178</v>
      </c>
      <c r="B85">
        <v>117</v>
      </c>
      <c r="C85">
        <v>62</v>
      </c>
      <c r="D85">
        <v>8.0000000000000002E-3</v>
      </c>
      <c r="E85">
        <f t="shared" si="6"/>
        <v>8.0000000000000002E-3</v>
      </c>
    </row>
    <row r="86" spans="1:5" x14ac:dyDescent="0.3">
      <c r="A86">
        <v>218</v>
      </c>
      <c r="B86">
        <v>157</v>
      </c>
      <c r="C86">
        <v>102</v>
      </c>
      <c r="D86">
        <v>3.1E-2</v>
      </c>
      <c r="E86">
        <f t="shared" si="6"/>
        <v>3.1E-2</v>
      </c>
    </row>
    <row r="87" spans="1:5" x14ac:dyDescent="0.3">
      <c r="A87">
        <v>225</v>
      </c>
      <c r="B87">
        <v>164</v>
      </c>
      <c r="C87">
        <v>109</v>
      </c>
      <c r="D87">
        <v>7.3999999999999996E-2</v>
      </c>
      <c r="E87">
        <f t="shared" si="6"/>
        <v>7.3999999999999996E-2</v>
      </c>
    </row>
    <row r="88" spans="1:5" x14ac:dyDescent="0.3">
      <c r="A88">
        <v>239</v>
      </c>
      <c r="B88">
        <v>178</v>
      </c>
      <c r="C88">
        <v>123</v>
      </c>
      <c r="D88">
        <v>8.8999999999999996E-2</v>
      </c>
      <c r="E88">
        <f t="shared" si="6"/>
        <v>8.8999999999999996E-2</v>
      </c>
    </row>
    <row r="89" spans="1:5" x14ac:dyDescent="0.3">
      <c r="A89">
        <v>286</v>
      </c>
      <c r="B89">
        <v>225</v>
      </c>
      <c r="C89">
        <v>170</v>
      </c>
      <c r="D89">
        <v>3.5000000000000003E-2</v>
      </c>
      <c r="E89">
        <f t="shared" si="6"/>
        <v>3.5000000000000003E-2</v>
      </c>
    </row>
    <row r="91" spans="1:5" x14ac:dyDescent="0.3">
      <c r="A91" t="s">
        <v>6</v>
      </c>
    </row>
    <row r="92" spans="1:5" s="2" customFormat="1" x14ac:dyDescent="0.3">
      <c r="A92" s="2" t="s">
        <v>66</v>
      </c>
      <c r="D92" t="s">
        <v>40</v>
      </c>
      <c r="E92"/>
    </row>
    <row r="93" spans="1:5" s="2" customFormat="1" x14ac:dyDescent="0.3">
      <c r="A93" s="2" t="s">
        <v>29</v>
      </c>
      <c r="B93" s="2" t="s">
        <v>10</v>
      </c>
      <c r="D93" t="s">
        <v>41</v>
      </c>
      <c r="E93" t="s">
        <v>10</v>
      </c>
    </row>
    <row r="95" spans="1:5" x14ac:dyDescent="0.3">
      <c r="A95" t="s">
        <v>36</v>
      </c>
    </row>
    <row r="96" spans="1:5" x14ac:dyDescent="0.3">
      <c r="D96" t="s">
        <v>37</v>
      </c>
    </row>
    <row r="97" spans="1:11" x14ac:dyDescent="0.3">
      <c r="A97" t="s">
        <v>110</v>
      </c>
      <c r="B97" t="s">
        <v>111</v>
      </c>
      <c r="C97" t="s">
        <v>112</v>
      </c>
      <c r="D97" t="s">
        <v>38</v>
      </c>
      <c r="E97" t="s">
        <v>39</v>
      </c>
    </row>
    <row r="98" spans="1:11" x14ac:dyDescent="0.3">
      <c r="A98" t="s">
        <v>20</v>
      </c>
    </row>
    <row r="100" spans="1:11" x14ac:dyDescent="0.3">
      <c r="A100" t="s">
        <v>46</v>
      </c>
    </row>
    <row r="101" spans="1:11" x14ac:dyDescent="0.3">
      <c r="B101" t="s">
        <v>44</v>
      </c>
    </row>
    <row r="102" spans="1:11" x14ac:dyDescent="0.3">
      <c r="A102" t="s">
        <v>110</v>
      </c>
      <c r="B102">
        <v>-0.47</v>
      </c>
      <c r="C102" t="s">
        <v>20</v>
      </c>
    </row>
    <row r="103" spans="1:11" x14ac:dyDescent="0.3">
      <c r="A103" t="s">
        <v>111</v>
      </c>
      <c r="B103">
        <v>-0.47</v>
      </c>
      <c r="C103" t="s">
        <v>20</v>
      </c>
    </row>
    <row r="104" spans="1:11" x14ac:dyDescent="0.3">
      <c r="A104" t="s">
        <v>112</v>
      </c>
      <c r="B104">
        <v>-0.47</v>
      </c>
      <c r="C104" t="s">
        <v>20</v>
      </c>
    </row>
    <row r="106" spans="1:11" x14ac:dyDescent="0.3">
      <c r="A106" t="s">
        <v>43</v>
      </c>
      <c r="B106" t="s">
        <v>51</v>
      </c>
      <c r="D106" t="s">
        <v>50</v>
      </c>
      <c r="G106" t="s">
        <v>56</v>
      </c>
      <c r="I106" t="s">
        <v>60</v>
      </c>
      <c r="J106" t="s">
        <v>61</v>
      </c>
    </row>
    <row r="107" spans="1:11" x14ac:dyDescent="0.3">
      <c r="B107" t="s">
        <v>44</v>
      </c>
      <c r="C107" t="s">
        <v>47</v>
      </c>
      <c r="D107" t="s">
        <v>52</v>
      </c>
      <c r="E107" t="s">
        <v>53</v>
      </c>
      <c r="F107" t="s">
        <v>54</v>
      </c>
      <c r="G107" t="s">
        <v>57</v>
      </c>
      <c r="H107" t="s">
        <v>47</v>
      </c>
      <c r="J107" t="s">
        <v>57</v>
      </c>
      <c r="K107" t="s">
        <v>62</v>
      </c>
    </row>
    <row r="108" spans="1:11" x14ac:dyDescent="0.3">
      <c r="A108" t="s">
        <v>110</v>
      </c>
      <c r="B108">
        <v>-5.29</v>
      </c>
      <c r="C108" t="s">
        <v>113</v>
      </c>
      <c r="D108">
        <v>0.1</v>
      </c>
      <c r="E108" t="s">
        <v>27</v>
      </c>
      <c r="F108" t="s">
        <v>27</v>
      </c>
      <c r="G108">
        <v>0.75960000000000005</v>
      </c>
      <c r="H108" t="s">
        <v>20</v>
      </c>
      <c r="I108">
        <v>3.1551000000000003E-2</v>
      </c>
      <c r="J108">
        <v>0.42099999999999999</v>
      </c>
      <c r="K108" t="s">
        <v>20</v>
      </c>
    </row>
    <row r="109" spans="1:11" x14ac:dyDescent="0.3">
      <c r="A109" t="s">
        <v>111</v>
      </c>
      <c r="B109">
        <v>-8.0299999999999994</v>
      </c>
      <c r="C109" t="s">
        <v>20</v>
      </c>
      <c r="D109">
        <v>-6.6699999999999995E-2</v>
      </c>
      <c r="E109" t="s">
        <v>27</v>
      </c>
      <c r="F109" t="s">
        <v>27</v>
      </c>
      <c r="G109">
        <v>1.6899999999999998E-2</v>
      </c>
      <c r="H109" t="s">
        <v>20</v>
      </c>
      <c r="I109">
        <v>9.5283000000000007E-2</v>
      </c>
      <c r="J109">
        <v>0.08</v>
      </c>
      <c r="K109" t="s">
        <v>20</v>
      </c>
    </row>
    <row r="110" spans="1:11" x14ac:dyDescent="0.3">
      <c r="A110" t="s">
        <v>112</v>
      </c>
      <c r="B110">
        <v>-5.29</v>
      </c>
      <c r="C110" t="s">
        <v>180</v>
      </c>
      <c r="D110">
        <v>0.1</v>
      </c>
      <c r="E110" t="s">
        <v>27</v>
      </c>
      <c r="F110" t="s">
        <v>27</v>
      </c>
      <c r="G110">
        <v>0.3241</v>
      </c>
      <c r="H110" t="s">
        <v>114</v>
      </c>
      <c r="I110">
        <v>8.7788000000000005E-2</v>
      </c>
      <c r="J110">
        <v>0.48299999999999998</v>
      </c>
      <c r="K110">
        <v>17</v>
      </c>
    </row>
    <row r="112" spans="1:11" x14ac:dyDescent="0.3">
      <c r="A112" t="s">
        <v>63</v>
      </c>
    </row>
    <row r="113" spans="1:2" x14ac:dyDescent="0.3">
      <c r="A113" t="s">
        <v>110</v>
      </c>
      <c r="B113" t="s">
        <v>115</v>
      </c>
    </row>
    <row r="114" spans="1:2" x14ac:dyDescent="0.3">
      <c r="A114" t="s">
        <v>111</v>
      </c>
      <c r="B114" t="s">
        <v>116</v>
      </c>
    </row>
    <row r="115" spans="1:2" x14ac:dyDescent="0.3">
      <c r="A115" t="s">
        <v>112</v>
      </c>
      <c r="B115" t="s">
        <v>117</v>
      </c>
    </row>
  </sheetData>
  <conditionalFormatting sqref="P4:P21">
    <cfRule type="iconSet" priority="8">
      <iconSet>
        <cfvo type="percent" val="0"/>
        <cfvo type="num" val="0.69"/>
        <cfvo type="num" val="0.84"/>
      </iconSet>
    </cfRule>
  </conditionalFormatting>
  <conditionalFormatting sqref="M4:M21">
    <cfRule type="iconSet" priority="9">
      <iconSet>
        <cfvo type="percent" val="0"/>
        <cfvo type="num" val="0.5"/>
        <cfvo type="num" val="0.75"/>
      </iconSet>
    </cfRule>
  </conditionalFormatting>
  <conditionalFormatting sqref="T4:T21">
    <cfRule type="iconSet" priority="2">
      <iconSet>
        <cfvo type="percent" val="0"/>
        <cfvo type="num" val="0.5"/>
        <cfvo type="num" val="0.75"/>
      </iconSet>
    </cfRule>
  </conditionalFormatting>
  <conditionalFormatting sqref="E32">
    <cfRule type="iconSet" priority="39">
      <iconSet>
        <cfvo type="percent" val="0"/>
        <cfvo type="num" val="0.5"/>
        <cfvo type="num" val="0.75"/>
      </iconSet>
    </cfRule>
  </conditionalFormatting>
  <conditionalFormatting sqref="G37:G65">
    <cfRule type="iconSet" priority="40">
      <iconSet>
        <cfvo type="percent" val="0"/>
        <cfvo type="num" val="0.5"/>
        <cfvo type="num" val="0.75"/>
      </iconSet>
    </cfRule>
  </conditionalFormatting>
  <conditionalFormatting sqref="G70:G79">
    <cfRule type="iconSet" priority="41">
      <iconSet>
        <cfvo type="percent" val="0"/>
        <cfvo type="num" val="0.5"/>
        <cfvo type="num" val="0.75"/>
      </iconSet>
    </cfRule>
  </conditionalFormatting>
  <conditionalFormatting sqref="E84:E89">
    <cfRule type="iconSet" priority="42">
      <iconSet>
        <cfvo type="percent" val="0"/>
        <cfvo type="num" val="0.5"/>
        <cfvo type="num" val="0.75"/>
      </iconSet>
    </cfRule>
  </conditionalFormatting>
  <conditionalFormatting sqref="H4:H21">
    <cfRule type="iconSet" priority="1">
      <iconSet>
        <cfvo type="percent" val="0"/>
        <cfvo type="num" val="0.33"/>
        <cfvo type="num" val="0.66"/>
      </iconSet>
    </cfRule>
  </conditionalFormatting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9"/>
  <sheetViews>
    <sheetView topLeftCell="A147" workbookViewId="0">
      <selection activeCell="G74" sqref="G74"/>
    </sheetView>
  </sheetViews>
  <sheetFormatPr defaultRowHeight="14.4" x14ac:dyDescent="0.3"/>
  <cols>
    <col min="3" max="3" width="13.5546875" customWidth="1"/>
    <col min="4" max="4" width="13.109375" bestFit="1" customWidth="1"/>
    <col min="8" max="8" width="10.5546875" bestFit="1" customWidth="1"/>
  </cols>
  <sheetData>
    <row r="1" spans="1:17" x14ac:dyDescent="0.3">
      <c r="A1" t="s">
        <v>0</v>
      </c>
    </row>
    <row r="2" spans="1:17" x14ac:dyDescent="0.3">
      <c r="B2" t="s">
        <v>3</v>
      </c>
      <c r="H2" t="s">
        <v>5</v>
      </c>
      <c r="M2" t="s">
        <v>18</v>
      </c>
      <c r="Q2" t="s">
        <v>31</v>
      </c>
    </row>
    <row r="3" spans="1:17" x14ac:dyDescent="0.3">
      <c r="A3" t="s">
        <v>118</v>
      </c>
      <c r="B3" t="s">
        <v>4</v>
      </c>
      <c r="C3" t="s">
        <v>181</v>
      </c>
      <c r="D3" t="s">
        <v>13</v>
      </c>
      <c r="G3" t="s">
        <v>16</v>
      </c>
      <c r="H3" t="s">
        <v>17</v>
      </c>
      <c r="I3" t="s">
        <v>25</v>
      </c>
      <c r="L3" t="s">
        <v>19</v>
      </c>
      <c r="P3" t="s">
        <v>32</v>
      </c>
    </row>
    <row r="4" spans="1:17" x14ac:dyDescent="0.3">
      <c r="A4">
        <v>13</v>
      </c>
      <c r="B4">
        <v>1.1100000000000001</v>
      </c>
      <c r="D4">
        <v>0.89</v>
      </c>
      <c r="E4">
        <f t="shared" ref="E4:E52" si="0">(IF(B4&gt;0.5, 1, IF(B4&gt;0.2, 0.66, IF(B4&gt;0.1, 0.33, 0)))+C4+D4)/3</f>
        <v>0.63</v>
      </c>
      <c r="I4" t="s">
        <v>26</v>
      </c>
      <c r="J4">
        <f t="shared" ref="J4:J52" si="1">(IF(I4="NA", AVERAGE(IF(G4="High", 1, IF(G4="Medium", 0.667, IF(G4="Low", 0.333, 0))),H4), (I4+1)/2)+H4+IF(G4="High", 1, IF(G4="Medium", 0.667, IF(G4="Low", 0.333, 0))))/3</f>
        <v>0</v>
      </c>
      <c r="L4">
        <v>0.49</v>
      </c>
      <c r="M4">
        <f>L4</f>
        <v>0.49</v>
      </c>
      <c r="P4">
        <v>0</v>
      </c>
    </row>
    <row r="5" spans="1:17" x14ac:dyDescent="0.3">
      <c r="A5">
        <v>81</v>
      </c>
      <c r="C5">
        <v>0.51533300000000004</v>
      </c>
      <c r="D5">
        <v>0.86</v>
      </c>
      <c r="E5">
        <f t="shared" si="0"/>
        <v>0.45844433333333329</v>
      </c>
      <c r="I5" t="s">
        <v>26</v>
      </c>
      <c r="J5">
        <f t="shared" si="1"/>
        <v>0</v>
      </c>
      <c r="L5">
        <v>0.36</v>
      </c>
      <c r="M5">
        <f t="shared" ref="M5:M11" si="2">L5</f>
        <v>0.36</v>
      </c>
      <c r="P5">
        <v>0</v>
      </c>
    </row>
    <row r="6" spans="1:17" x14ac:dyDescent="0.3">
      <c r="A6">
        <v>90</v>
      </c>
      <c r="D6">
        <v>0.86</v>
      </c>
      <c r="E6">
        <f t="shared" si="0"/>
        <v>0.28666666666666668</v>
      </c>
      <c r="I6" t="s">
        <v>26</v>
      </c>
      <c r="J6">
        <f t="shared" si="1"/>
        <v>0</v>
      </c>
      <c r="L6">
        <v>0.3</v>
      </c>
      <c r="M6">
        <f t="shared" si="2"/>
        <v>0.3</v>
      </c>
      <c r="P6">
        <v>0</v>
      </c>
    </row>
    <row r="7" spans="1:17" x14ac:dyDescent="0.3">
      <c r="A7">
        <v>99</v>
      </c>
      <c r="C7">
        <v>0.617923</v>
      </c>
      <c r="D7">
        <v>0.86</v>
      </c>
      <c r="E7">
        <f t="shared" si="0"/>
        <v>0.49264100000000005</v>
      </c>
      <c r="H7">
        <v>0.45</v>
      </c>
      <c r="I7" t="s">
        <v>26</v>
      </c>
      <c r="J7">
        <f t="shared" si="1"/>
        <v>0.22500000000000001</v>
      </c>
      <c r="L7">
        <v>0.28999999999999998</v>
      </c>
      <c r="M7">
        <f t="shared" si="2"/>
        <v>0.28999999999999998</v>
      </c>
      <c r="P7">
        <v>0</v>
      </c>
    </row>
    <row r="8" spans="1:17" x14ac:dyDescent="0.3">
      <c r="A8">
        <v>110</v>
      </c>
      <c r="B8">
        <v>0.26</v>
      </c>
      <c r="C8">
        <v>0.57759499999999997</v>
      </c>
      <c r="D8">
        <v>0.92</v>
      </c>
      <c r="E8">
        <f t="shared" si="0"/>
        <v>0.71919833333333338</v>
      </c>
      <c r="I8" t="s">
        <v>26</v>
      </c>
      <c r="J8">
        <f t="shared" si="1"/>
        <v>0</v>
      </c>
      <c r="L8">
        <v>0.56000000000000005</v>
      </c>
      <c r="M8">
        <f t="shared" si="2"/>
        <v>0.56000000000000005</v>
      </c>
      <c r="P8">
        <v>0</v>
      </c>
    </row>
    <row r="9" spans="1:17" x14ac:dyDescent="0.3">
      <c r="A9">
        <v>112</v>
      </c>
      <c r="D9">
        <v>0.78</v>
      </c>
      <c r="E9">
        <f t="shared" si="0"/>
        <v>0.26</v>
      </c>
      <c r="I9" t="s">
        <v>26</v>
      </c>
      <c r="J9">
        <f t="shared" si="1"/>
        <v>0</v>
      </c>
      <c r="L9">
        <v>0.5</v>
      </c>
      <c r="M9">
        <f t="shared" si="2"/>
        <v>0.5</v>
      </c>
      <c r="P9">
        <v>0</v>
      </c>
    </row>
    <row r="10" spans="1:17" x14ac:dyDescent="0.3">
      <c r="A10">
        <v>125</v>
      </c>
      <c r="C10">
        <v>0.53671400000000002</v>
      </c>
      <c r="D10">
        <v>0.85</v>
      </c>
      <c r="E10">
        <f t="shared" si="0"/>
        <v>0.46223799999999998</v>
      </c>
      <c r="I10" t="s">
        <v>26</v>
      </c>
      <c r="J10">
        <f t="shared" si="1"/>
        <v>0</v>
      </c>
      <c r="L10">
        <v>0.43</v>
      </c>
      <c r="M10">
        <f t="shared" si="2"/>
        <v>0.43</v>
      </c>
      <c r="P10">
        <v>0</v>
      </c>
    </row>
    <row r="11" spans="1:17" x14ac:dyDescent="0.3">
      <c r="A11">
        <v>151</v>
      </c>
      <c r="B11">
        <v>0.15</v>
      </c>
      <c r="D11">
        <v>0.78</v>
      </c>
      <c r="E11">
        <f t="shared" si="0"/>
        <v>0.37000000000000005</v>
      </c>
      <c r="I11" t="s">
        <v>26</v>
      </c>
      <c r="J11">
        <f t="shared" si="1"/>
        <v>0</v>
      </c>
      <c r="L11">
        <v>0.42</v>
      </c>
      <c r="M11">
        <f t="shared" si="2"/>
        <v>0.42</v>
      </c>
      <c r="P11">
        <v>0</v>
      </c>
    </row>
    <row r="12" spans="1:17" x14ac:dyDescent="0.3">
      <c r="A12">
        <v>170</v>
      </c>
      <c r="B12">
        <v>0.57999999999999996</v>
      </c>
      <c r="D12">
        <v>0.57999999999999996</v>
      </c>
      <c r="E12">
        <f t="shared" si="0"/>
        <v>0.52666666666666673</v>
      </c>
      <c r="G12" t="s">
        <v>7</v>
      </c>
      <c r="I12" t="s">
        <v>26</v>
      </c>
      <c r="J12">
        <f t="shared" si="1"/>
        <v>0.222</v>
      </c>
      <c r="L12">
        <v>0.22</v>
      </c>
      <c r="M12">
        <f t="shared" ref="M12:M52" si="3">L12</f>
        <v>0.22</v>
      </c>
      <c r="P12">
        <v>0</v>
      </c>
    </row>
    <row r="13" spans="1:17" x14ac:dyDescent="0.3">
      <c r="A13">
        <v>171</v>
      </c>
      <c r="B13">
        <v>0.71</v>
      </c>
      <c r="D13">
        <v>0.65</v>
      </c>
      <c r="E13">
        <f t="shared" si="0"/>
        <v>0.54999999999999993</v>
      </c>
      <c r="I13" t="s">
        <v>26</v>
      </c>
      <c r="J13">
        <f t="shared" si="1"/>
        <v>0</v>
      </c>
      <c r="L13">
        <v>0.25</v>
      </c>
      <c r="M13">
        <f t="shared" si="3"/>
        <v>0.25</v>
      </c>
      <c r="P13">
        <v>0</v>
      </c>
    </row>
    <row r="14" spans="1:17" x14ac:dyDescent="0.3">
      <c r="A14">
        <v>173</v>
      </c>
      <c r="B14">
        <v>1.85</v>
      </c>
      <c r="D14">
        <v>0.72</v>
      </c>
      <c r="E14">
        <f t="shared" si="0"/>
        <v>0.57333333333333336</v>
      </c>
      <c r="I14" t="s">
        <v>26</v>
      </c>
      <c r="J14">
        <f t="shared" si="1"/>
        <v>0</v>
      </c>
      <c r="L14">
        <v>0.31</v>
      </c>
      <c r="M14">
        <f t="shared" si="3"/>
        <v>0.31</v>
      </c>
      <c r="P14">
        <v>0</v>
      </c>
    </row>
    <row r="15" spans="1:17" x14ac:dyDescent="0.3">
      <c r="A15">
        <v>195</v>
      </c>
      <c r="D15">
        <v>0.85</v>
      </c>
      <c r="E15">
        <f t="shared" si="0"/>
        <v>0.28333333333333333</v>
      </c>
      <c r="G15" t="s">
        <v>11</v>
      </c>
      <c r="H15">
        <v>0.94</v>
      </c>
      <c r="I15" t="s">
        <v>26</v>
      </c>
      <c r="J15">
        <f t="shared" si="1"/>
        <v>0.97000000000000008</v>
      </c>
      <c r="L15">
        <v>0.37</v>
      </c>
      <c r="M15">
        <f t="shared" si="3"/>
        <v>0.37</v>
      </c>
      <c r="P15">
        <v>0</v>
      </c>
    </row>
    <row r="16" spans="1:17" x14ac:dyDescent="0.3">
      <c r="A16">
        <v>209</v>
      </c>
      <c r="B16">
        <v>0.94</v>
      </c>
      <c r="D16">
        <v>0.79</v>
      </c>
      <c r="E16">
        <f t="shared" si="0"/>
        <v>0.59666666666666668</v>
      </c>
      <c r="I16" t="s">
        <v>26</v>
      </c>
      <c r="J16">
        <f t="shared" si="1"/>
        <v>0</v>
      </c>
      <c r="L16">
        <v>0.44</v>
      </c>
      <c r="M16">
        <f t="shared" si="3"/>
        <v>0.44</v>
      </c>
      <c r="P16">
        <v>0</v>
      </c>
    </row>
    <row r="17" spans="1:16" x14ac:dyDescent="0.3">
      <c r="A17">
        <v>223</v>
      </c>
      <c r="E17">
        <f t="shared" si="0"/>
        <v>0</v>
      </c>
      <c r="I17" t="s">
        <v>26</v>
      </c>
      <c r="J17">
        <f t="shared" si="1"/>
        <v>0</v>
      </c>
      <c r="L17">
        <v>0.45</v>
      </c>
      <c r="M17">
        <f t="shared" si="3"/>
        <v>0.45</v>
      </c>
      <c r="P17">
        <v>0</v>
      </c>
    </row>
    <row r="18" spans="1:16" x14ac:dyDescent="0.3">
      <c r="A18">
        <v>237</v>
      </c>
      <c r="B18">
        <v>1.74</v>
      </c>
      <c r="D18">
        <v>0.65</v>
      </c>
      <c r="E18">
        <f t="shared" si="0"/>
        <v>0.54999999999999993</v>
      </c>
      <c r="H18">
        <v>0.27</v>
      </c>
      <c r="I18" t="s">
        <v>26</v>
      </c>
      <c r="J18">
        <f t="shared" si="1"/>
        <v>0.13500000000000001</v>
      </c>
      <c r="L18">
        <v>0.11</v>
      </c>
      <c r="M18">
        <f t="shared" si="3"/>
        <v>0.11</v>
      </c>
      <c r="P18">
        <v>0</v>
      </c>
    </row>
    <row r="19" spans="1:16" x14ac:dyDescent="0.3">
      <c r="A19">
        <v>244</v>
      </c>
      <c r="B19">
        <v>1.66</v>
      </c>
      <c r="C19">
        <v>0.546763</v>
      </c>
      <c r="D19">
        <v>0.92</v>
      </c>
      <c r="E19">
        <f t="shared" si="0"/>
        <v>0.82225433333333331</v>
      </c>
      <c r="I19" t="s">
        <v>26</v>
      </c>
      <c r="J19">
        <f t="shared" si="1"/>
        <v>0</v>
      </c>
      <c r="L19">
        <v>0.14000000000000001</v>
      </c>
      <c r="M19">
        <f t="shared" si="3"/>
        <v>0.14000000000000001</v>
      </c>
      <c r="P19">
        <v>0</v>
      </c>
    </row>
    <row r="20" spans="1:16" x14ac:dyDescent="0.3">
      <c r="A20">
        <v>247</v>
      </c>
      <c r="D20">
        <v>0.91</v>
      </c>
      <c r="E20">
        <f t="shared" si="0"/>
        <v>0.30333333333333334</v>
      </c>
      <c r="I20" t="s">
        <v>26</v>
      </c>
      <c r="J20">
        <f t="shared" si="1"/>
        <v>0</v>
      </c>
      <c r="L20">
        <v>0.17</v>
      </c>
      <c r="M20">
        <f t="shared" si="3"/>
        <v>0.17</v>
      </c>
      <c r="P20">
        <v>0</v>
      </c>
    </row>
    <row r="21" spans="1:16" x14ac:dyDescent="0.3">
      <c r="A21">
        <v>250</v>
      </c>
      <c r="C21">
        <v>0.52299099999999998</v>
      </c>
      <c r="D21">
        <v>0.76</v>
      </c>
      <c r="E21">
        <f t="shared" si="0"/>
        <v>0.42766366666666666</v>
      </c>
      <c r="I21" t="s">
        <v>26</v>
      </c>
      <c r="J21">
        <f t="shared" si="1"/>
        <v>0</v>
      </c>
      <c r="L21">
        <v>0.09</v>
      </c>
      <c r="M21">
        <f t="shared" si="3"/>
        <v>0.09</v>
      </c>
      <c r="P21">
        <v>0</v>
      </c>
    </row>
    <row r="22" spans="1:16" x14ac:dyDescent="0.3">
      <c r="A22">
        <v>281</v>
      </c>
      <c r="D22">
        <v>0.69</v>
      </c>
      <c r="E22">
        <f t="shared" si="0"/>
        <v>0.22999999999999998</v>
      </c>
      <c r="I22" t="s">
        <v>26</v>
      </c>
      <c r="J22">
        <f t="shared" si="1"/>
        <v>0</v>
      </c>
      <c r="L22">
        <v>0.54</v>
      </c>
      <c r="M22">
        <f t="shared" si="3"/>
        <v>0.54</v>
      </c>
      <c r="P22">
        <v>0</v>
      </c>
    </row>
    <row r="23" spans="1:16" x14ac:dyDescent="0.3">
      <c r="A23">
        <v>291</v>
      </c>
      <c r="D23">
        <v>0.67</v>
      </c>
      <c r="E23">
        <f t="shared" si="0"/>
        <v>0.22333333333333336</v>
      </c>
      <c r="I23" t="s">
        <v>26</v>
      </c>
      <c r="J23">
        <f t="shared" si="1"/>
        <v>0</v>
      </c>
      <c r="L23">
        <v>0.47</v>
      </c>
      <c r="M23">
        <f t="shared" si="3"/>
        <v>0.47</v>
      </c>
      <c r="P23">
        <v>0</v>
      </c>
    </row>
    <row r="24" spans="1:16" x14ac:dyDescent="0.3">
      <c r="A24">
        <v>316</v>
      </c>
      <c r="C24">
        <v>0.52288500000000004</v>
      </c>
      <c r="D24">
        <v>0.64</v>
      </c>
      <c r="E24">
        <f t="shared" si="0"/>
        <v>0.38762833333333341</v>
      </c>
      <c r="H24">
        <v>0.44</v>
      </c>
      <c r="I24" t="s">
        <v>26</v>
      </c>
      <c r="J24">
        <f t="shared" si="1"/>
        <v>0.22</v>
      </c>
      <c r="L24">
        <v>0.53</v>
      </c>
      <c r="M24">
        <f t="shared" si="3"/>
        <v>0.53</v>
      </c>
      <c r="P24">
        <v>0</v>
      </c>
    </row>
    <row r="25" spans="1:16" x14ac:dyDescent="0.3">
      <c r="A25">
        <v>331</v>
      </c>
      <c r="B25">
        <v>0.53</v>
      </c>
      <c r="D25">
        <v>0.67</v>
      </c>
      <c r="E25">
        <f t="shared" si="0"/>
        <v>0.55666666666666664</v>
      </c>
      <c r="I25" t="s">
        <v>26</v>
      </c>
      <c r="J25">
        <f t="shared" si="1"/>
        <v>0</v>
      </c>
      <c r="L25">
        <v>0.35</v>
      </c>
      <c r="M25">
        <f t="shared" si="3"/>
        <v>0.35</v>
      </c>
      <c r="P25">
        <v>0</v>
      </c>
    </row>
    <row r="26" spans="1:16" x14ac:dyDescent="0.3">
      <c r="A26">
        <v>335</v>
      </c>
      <c r="B26">
        <v>2</v>
      </c>
      <c r="D26">
        <v>0.86</v>
      </c>
      <c r="E26">
        <f t="shared" si="0"/>
        <v>0.62</v>
      </c>
      <c r="I26" t="s">
        <v>26</v>
      </c>
      <c r="J26">
        <f t="shared" si="1"/>
        <v>0</v>
      </c>
      <c r="L26">
        <v>0.66</v>
      </c>
      <c r="M26">
        <f t="shared" si="3"/>
        <v>0.66</v>
      </c>
      <c r="P26">
        <v>0</v>
      </c>
    </row>
    <row r="27" spans="1:16" x14ac:dyDescent="0.3">
      <c r="A27">
        <v>351</v>
      </c>
      <c r="B27">
        <v>0.34</v>
      </c>
      <c r="D27">
        <v>0.59</v>
      </c>
      <c r="E27">
        <f t="shared" si="0"/>
        <v>0.41666666666666669</v>
      </c>
      <c r="G27" t="s">
        <v>119</v>
      </c>
      <c r="H27">
        <v>0.91</v>
      </c>
      <c r="I27" t="s">
        <v>26</v>
      </c>
      <c r="J27">
        <f t="shared" si="1"/>
        <v>0.95500000000000007</v>
      </c>
      <c r="L27">
        <v>0.7</v>
      </c>
      <c r="M27">
        <f t="shared" si="3"/>
        <v>0.7</v>
      </c>
      <c r="P27">
        <v>0</v>
      </c>
    </row>
    <row r="28" spans="1:16" x14ac:dyDescent="0.3">
      <c r="A28">
        <v>364</v>
      </c>
      <c r="D28">
        <v>0.86</v>
      </c>
      <c r="E28">
        <f t="shared" si="0"/>
        <v>0.28666666666666668</v>
      </c>
      <c r="H28">
        <v>0.69</v>
      </c>
      <c r="I28" t="s">
        <v>26</v>
      </c>
      <c r="J28">
        <f t="shared" si="1"/>
        <v>0.34499999999999997</v>
      </c>
      <c r="L28">
        <v>0.49</v>
      </c>
      <c r="M28">
        <f t="shared" si="3"/>
        <v>0.49</v>
      </c>
      <c r="P28">
        <v>0</v>
      </c>
    </row>
    <row r="29" spans="1:16" x14ac:dyDescent="0.3">
      <c r="A29">
        <v>372</v>
      </c>
      <c r="B29">
        <v>1.26</v>
      </c>
      <c r="C29">
        <v>0.57355500000000004</v>
      </c>
      <c r="D29">
        <v>0.78</v>
      </c>
      <c r="E29">
        <f t="shared" si="0"/>
        <v>0.78451833333333332</v>
      </c>
      <c r="I29" t="s">
        <v>26</v>
      </c>
      <c r="J29">
        <f t="shared" si="1"/>
        <v>0</v>
      </c>
      <c r="L29">
        <v>0.3</v>
      </c>
      <c r="M29">
        <f t="shared" si="3"/>
        <v>0.3</v>
      </c>
      <c r="P29">
        <v>0</v>
      </c>
    </row>
    <row r="30" spans="1:16" x14ac:dyDescent="0.3">
      <c r="A30">
        <v>378</v>
      </c>
      <c r="B30">
        <v>2.2000000000000002</v>
      </c>
      <c r="C30">
        <v>0.64761899999999994</v>
      </c>
      <c r="D30">
        <v>0.83</v>
      </c>
      <c r="E30">
        <f t="shared" si="0"/>
        <v>0.82587299999999997</v>
      </c>
      <c r="G30" t="s">
        <v>9</v>
      </c>
      <c r="I30" t="s">
        <v>26</v>
      </c>
      <c r="J30">
        <f t="shared" si="1"/>
        <v>0.44466666666666671</v>
      </c>
      <c r="L30">
        <v>0.17</v>
      </c>
      <c r="M30">
        <f t="shared" si="3"/>
        <v>0.17</v>
      </c>
      <c r="P30">
        <v>0</v>
      </c>
    </row>
    <row r="31" spans="1:16" x14ac:dyDescent="0.3">
      <c r="A31">
        <v>382</v>
      </c>
      <c r="B31">
        <v>1.07</v>
      </c>
      <c r="C31">
        <v>0.51991200000000004</v>
      </c>
      <c r="D31">
        <v>0.75</v>
      </c>
      <c r="E31">
        <f t="shared" si="0"/>
        <v>0.75663733333333338</v>
      </c>
      <c r="I31" t="s">
        <v>26</v>
      </c>
      <c r="J31">
        <f t="shared" si="1"/>
        <v>0</v>
      </c>
      <c r="L31">
        <v>0.05</v>
      </c>
      <c r="M31">
        <f t="shared" si="3"/>
        <v>0.05</v>
      </c>
      <c r="P31">
        <v>0</v>
      </c>
    </row>
    <row r="32" spans="1:16" x14ac:dyDescent="0.3">
      <c r="A32">
        <v>398</v>
      </c>
      <c r="B32">
        <v>0.51</v>
      </c>
      <c r="D32">
        <v>0.68</v>
      </c>
      <c r="E32">
        <f t="shared" si="0"/>
        <v>0.56000000000000005</v>
      </c>
      <c r="I32" t="s">
        <v>26</v>
      </c>
      <c r="J32">
        <f t="shared" si="1"/>
        <v>0</v>
      </c>
      <c r="L32">
        <v>0.79</v>
      </c>
      <c r="M32">
        <f t="shared" si="3"/>
        <v>0.79</v>
      </c>
      <c r="P32">
        <v>0</v>
      </c>
    </row>
    <row r="33" spans="1:16" x14ac:dyDescent="0.3">
      <c r="A33">
        <v>405</v>
      </c>
      <c r="B33">
        <v>0.33</v>
      </c>
      <c r="D33">
        <v>0.63</v>
      </c>
      <c r="E33">
        <f t="shared" si="0"/>
        <v>0.43</v>
      </c>
      <c r="I33" t="s">
        <v>26</v>
      </c>
      <c r="J33">
        <f t="shared" si="1"/>
        <v>0</v>
      </c>
      <c r="L33">
        <v>0.83</v>
      </c>
      <c r="M33">
        <f t="shared" si="3"/>
        <v>0.83</v>
      </c>
      <c r="P33">
        <v>0</v>
      </c>
    </row>
    <row r="34" spans="1:16" x14ac:dyDescent="0.3">
      <c r="A34">
        <v>407</v>
      </c>
      <c r="C34">
        <v>0.53251099999999996</v>
      </c>
      <c r="D34">
        <v>0.62</v>
      </c>
      <c r="E34">
        <f t="shared" si="0"/>
        <v>0.38417033333333334</v>
      </c>
      <c r="I34" t="s">
        <v>26</v>
      </c>
      <c r="J34">
        <f t="shared" si="1"/>
        <v>0</v>
      </c>
      <c r="L34">
        <v>0.87</v>
      </c>
      <c r="M34">
        <f t="shared" si="3"/>
        <v>0.87</v>
      </c>
      <c r="P34">
        <v>0</v>
      </c>
    </row>
    <row r="35" spans="1:16" x14ac:dyDescent="0.3">
      <c r="A35">
        <v>434</v>
      </c>
      <c r="B35">
        <v>1.22</v>
      </c>
      <c r="D35">
        <v>0.63</v>
      </c>
      <c r="E35">
        <f t="shared" si="0"/>
        <v>0.54333333333333333</v>
      </c>
      <c r="I35" t="s">
        <v>26</v>
      </c>
      <c r="J35">
        <f t="shared" si="1"/>
        <v>0</v>
      </c>
      <c r="L35">
        <v>0.88</v>
      </c>
      <c r="M35">
        <f t="shared" si="3"/>
        <v>0.88</v>
      </c>
      <c r="P35">
        <v>0</v>
      </c>
    </row>
    <row r="36" spans="1:16" x14ac:dyDescent="0.3">
      <c r="A36">
        <v>435</v>
      </c>
      <c r="B36">
        <v>0.17</v>
      </c>
      <c r="D36">
        <v>0.56000000000000005</v>
      </c>
      <c r="E36">
        <f t="shared" si="0"/>
        <v>0.29666666666666669</v>
      </c>
      <c r="I36" t="s">
        <v>26</v>
      </c>
      <c r="J36">
        <f t="shared" si="1"/>
        <v>0</v>
      </c>
      <c r="L36">
        <v>0.92</v>
      </c>
      <c r="M36">
        <f t="shared" si="3"/>
        <v>0.92</v>
      </c>
      <c r="P36">
        <v>0</v>
      </c>
    </row>
    <row r="37" spans="1:16" x14ac:dyDescent="0.3">
      <c r="A37">
        <v>446</v>
      </c>
      <c r="B37">
        <v>1.76</v>
      </c>
      <c r="D37">
        <v>0.7</v>
      </c>
      <c r="E37">
        <f t="shared" si="0"/>
        <v>0.56666666666666665</v>
      </c>
      <c r="I37" t="s">
        <v>26</v>
      </c>
      <c r="J37">
        <f t="shared" si="1"/>
        <v>0</v>
      </c>
      <c r="L37">
        <v>0.86</v>
      </c>
      <c r="M37">
        <f t="shared" si="3"/>
        <v>0.86</v>
      </c>
      <c r="P37">
        <v>0</v>
      </c>
    </row>
    <row r="38" spans="1:16" x14ac:dyDescent="0.3">
      <c r="A38">
        <v>458</v>
      </c>
      <c r="B38">
        <v>1.02</v>
      </c>
      <c r="C38">
        <v>0.60649600000000004</v>
      </c>
      <c r="D38">
        <v>0.78</v>
      </c>
      <c r="E38">
        <f t="shared" si="0"/>
        <v>0.79549866666666669</v>
      </c>
      <c r="I38" t="s">
        <v>26</v>
      </c>
      <c r="J38">
        <f t="shared" si="1"/>
        <v>0</v>
      </c>
      <c r="L38">
        <v>0.34</v>
      </c>
      <c r="M38">
        <f t="shared" si="3"/>
        <v>0.34</v>
      </c>
      <c r="P38">
        <v>0</v>
      </c>
    </row>
    <row r="39" spans="1:16" x14ac:dyDescent="0.3">
      <c r="A39">
        <v>465</v>
      </c>
      <c r="B39">
        <v>1.1200000000000001</v>
      </c>
      <c r="C39">
        <v>0.51568899999999995</v>
      </c>
      <c r="D39">
        <v>0.62</v>
      </c>
      <c r="E39">
        <f t="shared" si="0"/>
        <v>0.71189633333333335</v>
      </c>
      <c r="H39">
        <v>0.41</v>
      </c>
      <c r="I39" t="s">
        <v>26</v>
      </c>
      <c r="J39">
        <f t="shared" si="1"/>
        <v>0.20499999999999999</v>
      </c>
      <c r="L39">
        <v>0.1</v>
      </c>
      <c r="M39">
        <f t="shared" si="3"/>
        <v>0.1</v>
      </c>
      <c r="P39">
        <v>0</v>
      </c>
    </row>
    <row r="40" spans="1:16" x14ac:dyDescent="0.3">
      <c r="A40">
        <v>466</v>
      </c>
      <c r="B40">
        <v>1.3</v>
      </c>
      <c r="C40">
        <v>0.621946</v>
      </c>
      <c r="D40">
        <v>0.59</v>
      </c>
      <c r="E40">
        <f t="shared" si="0"/>
        <v>0.73731533333333321</v>
      </c>
      <c r="I40" t="s">
        <v>26</v>
      </c>
      <c r="J40">
        <f t="shared" si="1"/>
        <v>0</v>
      </c>
      <c r="L40">
        <v>0.44</v>
      </c>
      <c r="M40">
        <f t="shared" si="3"/>
        <v>0.44</v>
      </c>
      <c r="P40">
        <v>0</v>
      </c>
    </row>
    <row r="41" spans="1:16" x14ac:dyDescent="0.3">
      <c r="A41">
        <v>468</v>
      </c>
      <c r="B41">
        <v>2.36</v>
      </c>
      <c r="D41">
        <v>0.77</v>
      </c>
      <c r="E41">
        <f t="shared" si="0"/>
        <v>0.59</v>
      </c>
      <c r="I41" t="s">
        <v>26</v>
      </c>
      <c r="J41">
        <f t="shared" si="1"/>
        <v>0</v>
      </c>
      <c r="L41">
        <v>0.05</v>
      </c>
      <c r="M41">
        <f t="shared" si="3"/>
        <v>0.05</v>
      </c>
      <c r="P41">
        <v>0</v>
      </c>
    </row>
    <row r="42" spans="1:16" x14ac:dyDescent="0.3">
      <c r="A42">
        <v>478</v>
      </c>
      <c r="E42">
        <f t="shared" si="0"/>
        <v>0</v>
      </c>
      <c r="I42" t="s">
        <v>26</v>
      </c>
      <c r="J42">
        <f t="shared" si="1"/>
        <v>0</v>
      </c>
      <c r="L42">
        <v>0.89</v>
      </c>
      <c r="M42">
        <f t="shared" si="3"/>
        <v>0.89</v>
      </c>
      <c r="P42">
        <v>0</v>
      </c>
    </row>
    <row r="43" spans="1:16" x14ac:dyDescent="0.3">
      <c r="A43">
        <v>509</v>
      </c>
      <c r="B43">
        <v>2.14</v>
      </c>
      <c r="C43">
        <v>0.57808400000000004</v>
      </c>
      <c r="D43">
        <v>0.84</v>
      </c>
      <c r="E43">
        <f t="shared" si="0"/>
        <v>0.80602799999999997</v>
      </c>
      <c r="I43" t="s">
        <v>26</v>
      </c>
      <c r="J43">
        <f t="shared" si="1"/>
        <v>0</v>
      </c>
      <c r="L43">
        <v>0.12</v>
      </c>
      <c r="M43">
        <f t="shared" si="3"/>
        <v>0.12</v>
      </c>
      <c r="P43">
        <v>0</v>
      </c>
    </row>
    <row r="44" spans="1:16" x14ac:dyDescent="0.3">
      <c r="A44">
        <v>521</v>
      </c>
      <c r="C44">
        <v>0.52062799999999998</v>
      </c>
      <c r="D44">
        <v>0.66</v>
      </c>
      <c r="E44">
        <f t="shared" si="0"/>
        <v>0.39354266666666665</v>
      </c>
      <c r="H44">
        <v>0.27</v>
      </c>
      <c r="I44" t="s">
        <v>26</v>
      </c>
      <c r="J44">
        <f t="shared" si="1"/>
        <v>0.13500000000000001</v>
      </c>
      <c r="L44">
        <v>0.15</v>
      </c>
      <c r="M44">
        <f t="shared" si="3"/>
        <v>0.15</v>
      </c>
      <c r="P44">
        <v>0</v>
      </c>
    </row>
    <row r="45" spans="1:16" x14ac:dyDescent="0.3">
      <c r="A45">
        <v>526</v>
      </c>
      <c r="B45">
        <v>0.23</v>
      </c>
      <c r="D45">
        <v>0.76</v>
      </c>
      <c r="E45">
        <f t="shared" si="0"/>
        <v>0.47333333333333333</v>
      </c>
      <c r="I45" t="s">
        <v>26</v>
      </c>
      <c r="J45">
        <f t="shared" si="1"/>
        <v>0</v>
      </c>
      <c r="L45">
        <v>0.35</v>
      </c>
      <c r="M45">
        <f t="shared" si="3"/>
        <v>0.35</v>
      </c>
      <c r="P45">
        <v>0</v>
      </c>
    </row>
    <row r="46" spans="1:16" x14ac:dyDescent="0.3">
      <c r="A46">
        <v>558</v>
      </c>
      <c r="B46">
        <v>1.5</v>
      </c>
      <c r="C46">
        <v>0.54446799999999995</v>
      </c>
      <c r="D46">
        <v>0.77</v>
      </c>
      <c r="E46">
        <f t="shared" si="0"/>
        <v>0.77148933333333325</v>
      </c>
      <c r="I46" t="s">
        <v>26</v>
      </c>
      <c r="J46">
        <f t="shared" si="1"/>
        <v>0</v>
      </c>
      <c r="L46">
        <v>0.15</v>
      </c>
      <c r="M46">
        <f t="shared" si="3"/>
        <v>0.15</v>
      </c>
      <c r="P46">
        <v>0</v>
      </c>
    </row>
    <row r="47" spans="1:16" x14ac:dyDescent="0.3">
      <c r="A47">
        <v>563</v>
      </c>
      <c r="B47">
        <v>1.1399999999999999</v>
      </c>
      <c r="C47">
        <v>0.59128000000000003</v>
      </c>
      <c r="D47">
        <v>0.87</v>
      </c>
      <c r="E47">
        <f t="shared" si="0"/>
        <v>0.82042666666666664</v>
      </c>
      <c r="I47" t="s">
        <v>26</v>
      </c>
      <c r="J47">
        <f t="shared" si="1"/>
        <v>0</v>
      </c>
      <c r="L47">
        <v>0.09</v>
      </c>
      <c r="M47">
        <f t="shared" si="3"/>
        <v>0.09</v>
      </c>
      <c r="P47">
        <v>0</v>
      </c>
    </row>
    <row r="48" spans="1:16" x14ac:dyDescent="0.3">
      <c r="A48">
        <v>567</v>
      </c>
      <c r="B48">
        <v>0.67</v>
      </c>
      <c r="D48">
        <v>0.79</v>
      </c>
      <c r="E48">
        <f t="shared" si="0"/>
        <v>0.59666666666666668</v>
      </c>
      <c r="H48">
        <v>0.73</v>
      </c>
      <c r="I48" t="s">
        <v>26</v>
      </c>
      <c r="J48">
        <f t="shared" si="1"/>
        <v>0.36499999999999999</v>
      </c>
      <c r="L48">
        <v>0.16</v>
      </c>
      <c r="M48">
        <f t="shared" si="3"/>
        <v>0.16</v>
      </c>
      <c r="P48">
        <v>0</v>
      </c>
    </row>
    <row r="49" spans="1:16" x14ac:dyDescent="0.3">
      <c r="A49">
        <v>574</v>
      </c>
      <c r="B49">
        <v>0.28999999999999998</v>
      </c>
      <c r="C49">
        <v>0.51066299999999998</v>
      </c>
      <c r="D49">
        <v>0.91</v>
      </c>
      <c r="E49">
        <f t="shared" si="0"/>
        <v>0.69355433333333327</v>
      </c>
      <c r="H49">
        <v>0.32</v>
      </c>
      <c r="I49" t="s">
        <v>26</v>
      </c>
      <c r="J49">
        <f t="shared" si="1"/>
        <v>0.16</v>
      </c>
      <c r="L49">
        <v>0.32</v>
      </c>
      <c r="M49">
        <f t="shared" si="3"/>
        <v>0.32</v>
      </c>
      <c r="P49">
        <v>0</v>
      </c>
    </row>
    <row r="50" spans="1:16" x14ac:dyDescent="0.3">
      <c r="A50">
        <v>583</v>
      </c>
      <c r="B50">
        <v>0.1</v>
      </c>
      <c r="C50">
        <v>0.56593099999999996</v>
      </c>
      <c r="D50">
        <v>0.81</v>
      </c>
      <c r="E50">
        <f t="shared" si="0"/>
        <v>0.45864366666666667</v>
      </c>
      <c r="I50" t="s">
        <v>26</v>
      </c>
      <c r="J50">
        <f t="shared" si="1"/>
        <v>0</v>
      </c>
      <c r="L50">
        <v>0.53</v>
      </c>
      <c r="M50">
        <f t="shared" si="3"/>
        <v>0.53</v>
      </c>
      <c r="P50">
        <v>0</v>
      </c>
    </row>
    <row r="51" spans="1:16" x14ac:dyDescent="0.3">
      <c r="A51">
        <v>585</v>
      </c>
      <c r="C51">
        <v>0.53859900000000005</v>
      </c>
      <c r="D51">
        <v>0.67</v>
      </c>
      <c r="E51">
        <f t="shared" si="0"/>
        <v>0.40286633333333333</v>
      </c>
      <c r="I51" t="s">
        <v>26</v>
      </c>
      <c r="J51">
        <f t="shared" si="1"/>
        <v>0</v>
      </c>
      <c r="L51">
        <v>0.54</v>
      </c>
      <c r="M51">
        <f t="shared" si="3"/>
        <v>0.54</v>
      </c>
      <c r="P51">
        <v>0</v>
      </c>
    </row>
    <row r="52" spans="1:16" x14ac:dyDescent="0.3">
      <c r="A52">
        <v>600</v>
      </c>
      <c r="B52">
        <v>0.37</v>
      </c>
      <c r="E52">
        <f t="shared" si="0"/>
        <v>0.22</v>
      </c>
      <c r="I52" t="s">
        <v>26</v>
      </c>
      <c r="J52">
        <f t="shared" si="1"/>
        <v>0</v>
      </c>
      <c r="L52">
        <v>0.53</v>
      </c>
      <c r="M52">
        <f t="shared" si="3"/>
        <v>0.53</v>
      </c>
      <c r="P52">
        <v>0</v>
      </c>
    </row>
    <row r="54" spans="1:16" x14ac:dyDescent="0.3">
      <c r="A54" t="s">
        <v>6</v>
      </c>
    </row>
    <row r="55" spans="1:16" x14ac:dyDescent="0.3">
      <c r="A55" t="s">
        <v>4</v>
      </c>
      <c r="C55" t="s">
        <v>13</v>
      </c>
      <c r="H55" t="s">
        <v>17</v>
      </c>
      <c r="J55" t="s">
        <v>25</v>
      </c>
      <c r="N55" t="s">
        <v>19</v>
      </c>
    </row>
    <row r="56" spans="1:16" x14ac:dyDescent="0.3">
      <c r="A56" t="s">
        <v>7</v>
      </c>
      <c r="B56" t="s">
        <v>8</v>
      </c>
      <c r="C56" t="s">
        <v>7</v>
      </c>
      <c r="D56" t="s">
        <v>10</v>
      </c>
      <c r="H56" t="s">
        <v>7</v>
      </c>
      <c r="I56" t="s">
        <v>69</v>
      </c>
      <c r="J56" t="s">
        <v>27</v>
      </c>
      <c r="K56" t="s">
        <v>28</v>
      </c>
      <c r="N56" t="s">
        <v>20</v>
      </c>
      <c r="O56" t="s">
        <v>21</v>
      </c>
    </row>
    <row r="57" spans="1:16" x14ac:dyDescent="0.3">
      <c r="A57" t="s">
        <v>9</v>
      </c>
      <c r="B57" t="s">
        <v>12</v>
      </c>
      <c r="C57" t="s">
        <v>14</v>
      </c>
      <c r="D57" t="s">
        <v>15</v>
      </c>
      <c r="H57" t="s">
        <v>11</v>
      </c>
      <c r="I57" t="s">
        <v>70</v>
      </c>
      <c r="J57" t="s">
        <v>29</v>
      </c>
      <c r="K57" t="s">
        <v>30</v>
      </c>
      <c r="N57" t="s">
        <v>7</v>
      </c>
      <c r="O57" t="s">
        <v>22</v>
      </c>
    </row>
    <row r="58" spans="1:16" x14ac:dyDescent="0.3">
      <c r="A58" t="s">
        <v>11</v>
      </c>
      <c r="B58" t="s">
        <v>10</v>
      </c>
      <c r="N58" t="s">
        <v>9</v>
      </c>
      <c r="O58" t="s">
        <v>23</v>
      </c>
    </row>
    <row r="59" spans="1:16" x14ac:dyDescent="0.3">
      <c r="N59" t="s">
        <v>11</v>
      </c>
      <c r="O59" t="s">
        <v>24</v>
      </c>
    </row>
    <row r="62" spans="1:16" x14ac:dyDescent="0.3">
      <c r="A62" t="s">
        <v>33</v>
      </c>
    </row>
    <row r="63" spans="1:16" x14ac:dyDescent="0.3">
      <c r="B63" t="s">
        <v>31</v>
      </c>
    </row>
    <row r="64" spans="1:16" x14ac:dyDescent="0.3">
      <c r="A64" t="s">
        <v>118</v>
      </c>
      <c r="B64" t="s">
        <v>32</v>
      </c>
    </row>
    <row r="65" spans="1:5" x14ac:dyDescent="0.3">
      <c r="A65">
        <v>28</v>
      </c>
      <c r="B65">
        <v>0.63938300000000003</v>
      </c>
      <c r="C65">
        <f>B65</f>
        <v>0.63938300000000003</v>
      </c>
    </row>
    <row r="67" spans="1:5" x14ac:dyDescent="0.3">
      <c r="A67" t="s">
        <v>67</v>
      </c>
    </row>
    <row r="68" spans="1:5" x14ac:dyDescent="0.3">
      <c r="B68" t="s">
        <v>34</v>
      </c>
    </row>
    <row r="69" spans="1:5" x14ac:dyDescent="0.3">
      <c r="A69" t="s">
        <v>118</v>
      </c>
      <c r="B69" t="s">
        <v>35</v>
      </c>
      <c r="C69" t="s">
        <v>66</v>
      </c>
      <c r="D69" t="s">
        <v>13</v>
      </c>
    </row>
    <row r="70" spans="1:5" x14ac:dyDescent="0.3">
      <c r="A70">
        <v>30</v>
      </c>
      <c r="C70">
        <v>0.96299999999999997</v>
      </c>
      <c r="D70">
        <v>0.95</v>
      </c>
      <c r="E70">
        <f>(IF(B70="Yes", 1, AVERAGE(C70:D70)) + C70 + D70)/3</f>
        <v>0.95649999999999979</v>
      </c>
    </row>
    <row r="71" spans="1:5" x14ac:dyDescent="0.3">
      <c r="A71">
        <v>34</v>
      </c>
      <c r="C71">
        <v>1.9E-2</v>
      </c>
      <c r="D71">
        <v>0.95</v>
      </c>
      <c r="E71">
        <f t="shared" ref="E71:E122" si="4">(IF(B71="Yes", 1, AVERAGE(C71:D71)) + C71 + D71)/3</f>
        <v>0.48449999999999999</v>
      </c>
    </row>
    <row r="72" spans="1:5" x14ac:dyDescent="0.3">
      <c r="A72">
        <v>45</v>
      </c>
      <c r="C72">
        <v>0.01</v>
      </c>
      <c r="D72">
        <v>0.85</v>
      </c>
      <c r="E72">
        <f t="shared" si="4"/>
        <v>0.43</v>
      </c>
    </row>
    <row r="73" spans="1:5" x14ac:dyDescent="0.3">
      <c r="A73">
        <v>50</v>
      </c>
      <c r="C73">
        <v>0.84899999999999998</v>
      </c>
      <c r="D73">
        <v>0.9</v>
      </c>
      <c r="E73">
        <f t="shared" si="4"/>
        <v>0.87449999999999994</v>
      </c>
    </row>
    <row r="74" spans="1:5" x14ac:dyDescent="0.3">
      <c r="A74">
        <v>60</v>
      </c>
      <c r="C74">
        <v>8.0000000000000002E-3</v>
      </c>
      <c r="D74">
        <v>0.95</v>
      </c>
      <c r="E74">
        <f t="shared" si="4"/>
        <v>0.47899999999999993</v>
      </c>
    </row>
    <row r="75" spans="1:5" x14ac:dyDescent="0.3">
      <c r="A75">
        <v>61</v>
      </c>
      <c r="C75">
        <v>2.1000000000000001E-2</v>
      </c>
      <c r="D75">
        <v>0.95</v>
      </c>
      <c r="E75">
        <f t="shared" si="4"/>
        <v>0.48549999999999999</v>
      </c>
    </row>
    <row r="76" spans="1:5" x14ac:dyDescent="0.3">
      <c r="A76">
        <v>66</v>
      </c>
      <c r="C76">
        <v>0.19600000000000001</v>
      </c>
      <c r="D76">
        <v>0.9</v>
      </c>
      <c r="E76">
        <f t="shared" si="4"/>
        <v>0.54800000000000004</v>
      </c>
    </row>
    <row r="77" spans="1:5" x14ac:dyDescent="0.3">
      <c r="A77">
        <v>74</v>
      </c>
      <c r="C77">
        <v>2.7E-2</v>
      </c>
      <c r="D77">
        <v>0.95</v>
      </c>
      <c r="E77">
        <f t="shared" si="4"/>
        <v>0.48849999999999999</v>
      </c>
    </row>
    <row r="78" spans="1:5" x14ac:dyDescent="0.3">
      <c r="A78">
        <v>116</v>
      </c>
      <c r="C78">
        <v>0.25700000000000001</v>
      </c>
      <c r="D78">
        <v>0.95</v>
      </c>
      <c r="E78">
        <f t="shared" si="4"/>
        <v>0.60349999999999993</v>
      </c>
    </row>
    <row r="79" spans="1:5" x14ac:dyDescent="0.3">
      <c r="A79">
        <v>133</v>
      </c>
      <c r="C79">
        <v>0.75600000000000001</v>
      </c>
      <c r="D79">
        <v>0.95</v>
      </c>
      <c r="E79">
        <f t="shared" si="4"/>
        <v>0.85300000000000009</v>
      </c>
    </row>
    <row r="80" spans="1:5" x14ac:dyDescent="0.3">
      <c r="A80">
        <v>134</v>
      </c>
      <c r="C80">
        <v>6.0000000000000001E-3</v>
      </c>
      <c r="D80">
        <v>0.95</v>
      </c>
      <c r="E80">
        <f t="shared" si="4"/>
        <v>0.47799999999999998</v>
      </c>
    </row>
    <row r="81" spans="1:5" x14ac:dyDescent="0.3">
      <c r="A81">
        <v>140</v>
      </c>
      <c r="C81">
        <v>0.99099999999999999</v>
      </c>
      <c r="D81">
        <v>0.95</v>
      </c>
      <c r="E81">
        <f t="shared" si="4"/>
        <v>0.97050000000000003</v>
      </c>
    </row>
    <row r="82" spans="1:5" x14ac:dyDescent="0.3">
      <c r="A82">
        <v>143</v>
      </c>
      <c r="C82">
        <v>0.98099999999999998</v>
      </c>
      <c r="D82">
        <v>0.95</v>
      </c>
      <c r="E82">
        <f t="shared" si="4"/>
        <v>0.96549999999999991</v>
      </c>
    </row>
    <row r="83" spans="1:5" x14ac:dyDescent="0.3">
      <c r="A83">
        <v>157</v>
      </c>
      <c r="C83">
        <v>0.91800000000000004</v>
      </c>
      <c r="D83">
        <v>0.95</v>
      </c>
      <c r="E83">
        <f t="shared" si="4"/>
        <v>0.93399999999999983</v>
      </c>
    </row>
    <row r="84" spans="1:5" x14ac:dyDescent="0.3">
      <c r="A84">
        <v>161</v>
      </c>
      <c r="C84">
        <v>0.1</v>
      </c>
      <c r="D84">
        <v>0.95</v>
      </c>
      <c r="E84">
        <f t="shared" si="4"/>
        <v>0.52500000000000002</v>
      </c>
    </row>
    <row r="85" spans="1:5" x14ac:dyDescent="0.3">
      <c r="A85">
        <v>167</v>
      </c>
      <c r="C85">
        <v>0.83599999999999997</v>
      </c>
      <c r="D85">
        <v>0.95</v>
      </c>
      <c r="E85">
        <f t="shared" si="4"/>
        <v>0.89300000000000013</v>
      </c>
    </row>
    <row r="86" spans="1:5" x14ac:dyDescent="0.3">
      <c r="A86">
        <v>202</v>
      </c>
      <c r="C86">
        <v>7.0000000000000001E-3</v>
      </c>
      <c r="D86">
        <v>0.95</v>
      </c>
      <c r="E86">
        <f t="shared" si="4"/>
        <v>0.47849999999999998</v>
      </c>
    </row>
    <row r="87" spans="1:5" x14ac:dyDescent="0.3">
      <c r="A87">
        <v>229</v>
      </c>
      <c r="C87">
        <v>0.86099999999999999</v>
      </c>
      <c r="D87">
        <v>0.9</v>
      </c>
      <c r="E87">
        <f t="shared" si="4"/>
        <v>0.88050000000000006</v>
      </c>
    </row>
    <row r="88" spans="1:5" x14ac:dyDescent="0.3">
      <c r="A88">
        <v>243</v>
      </c>
      <c r="C88">
        <v>3.7999999999999999E-2</v>
      </c>
      <c r="D88">
        <v>0.9</v>
      </c>
      <c r="E88">
        <f t="shared" si="4"/>
        <v>0.46900000000000003</v>
      </c>
    </row>
    <row r="89" spans="1:5" x14ac:dyDescent="0.3">
      <c r="A89">
        <v>300</v>
      </c>
      <c r="C89">
        <v>0.96</v>
      </c>
      <c r="D89">
        <v>0.9</v>
      </c>
      <c r="E89">
        <f t="shared" si="4"/>
        <v>0.93</v>
      </c>
    </row>
    <row r="90" spans="1:5" x14ac:dyDescent="0.3">
      <c r="A90">
        <v>303</v>
      </c>
      <c r="C90">
        <v>0.59199999999999997</v>
      </c>
      <c r="D90">
        <v>1</v>
      </c>
      <c r="E90">
        <f t="shared" si="4"/>
        <v>0.79599999999999993</v>
      </c>
    </row>
    <row r="91" spans="1:5" x14ac:dyDescent="0.3">
      <c r="A91">
        <v>304</v>
      </c>
      <c r="C91">
        <v>0.98899999999999999</v>
      </c>
      <c r="D91">
        <v>1</v>
      </c>
      <c r="E91">
        <f t="shared" si="4"/>
        <v>0.99449999999999994</v>
      </c>
    </row>
    <row r="92" spans="1:5" x14ac:dyDescent="0.3">
      <c r="A92">
        <v>312</v>
      </c>
      <c r="C92">
        <v>0.40200000000000002</v>
      </c>
      <c r="D92">
        <v>0.95</v>
      </c>
      <c r="E92">
        <f t="shared" si="4"/>
        <v>0.67599999999999982</v>
      </c>
    </row>
    <row r="93" spans="1:5" x14ac:dyDescent="0.3">
      <c r="A93">
        <v>317</v>
      </c>
      <c r="C93">
        <v>0.996</v>
      </c>
      <c r="D93">
        <v>0.9</v>
      </c>
      <c r="E93">
        <f t="shared" si="4"/>
        <v>0.94799999999999995</v>
      </c>
    </row>
    <row r="94" spans="1:5" x14ac:dyDescent="0.3">
      <c r="A94">
        <v>333</v>
      </c>
      <c r="C94">
        <v>0.44500000000000001</v>
      </c>
      <c r="D94">
        <v>0.95</v>
      </c>
      <c r="E94">
        <f t="shared" si="4"/>
        <v>0.69750000000000012</v>
      </c>
    </row>
    <row r="95" spans="1:5" x14ac:dyDescent="0.3">
      <c r="A95">
        <v>334</v>
      </c>
      <c r="C95">
        <v>0.97399999999999998</v>
      </c>
      <c r="D95">
        <v>0.95</v>
      </c>
      <c r="E95">
        <f t="shared" si="4"/>
        <v>0.96200000000000008</v>
      </c>
    </row>
    <row r="96" spans="1:5" x14ac:dyDescent="0.3">
      <c r="A96">
        <v>343</v>
      </c>
      <c r="C96">
        <v>8.0000000000000002E-3</v>
      </c>
      <c r="D96">
        <v>0.9</v>
      </c>
      <c r="E96">
        <f t="shared" si="4"/>
        <v>0.45400000000000001</v>
      </c>
    </row>
    <row r="97" spans="1:5" x14ac:dyDescent="0.3">
      <c r="A97">
        <v>348</v>
      </c>
      <c r="C97">
        <v>0.505</v>
      </c>
      <c r="D97">
        <v>0.95</v>
      </c>
      <c r="E97">
        <f t="shared" si="4"/>
        <v>0.72750000000000004</v>
      </c>
    </row>
    <row r="98" spans="1:5" x14ac:dyDescent="0.3">
      <c r="A98">
        <v>352</v>
      </c>
      <c r="C98">
        <v>0.99399999999999999</v>
      </c>
      <c r="D98">
        <v>0.95</v>
      </c>
      <c r="E98">
        <f t="shared" si="4"/>
        <v>0.97199999999999998</v>
      </c>
    </row>
    <row r="99" spans="1:5" x14ac:dyDescent="0.3">
      <c r="A99">
        <v>356</v>
      </c>
      <c r="C99">
        <v>0.746</v>
      </c>
      <c r="D99">
        <v>0.95</v>
      </c>
      <c r="E99">
        <f t="shared" si="4"/>
        <v>0.84799999999999986</v>
      </c>
    </row>
    <row r="100" spans="1:5" x14ac:dyDescent="0.3">
      <c r="A100">
        <v>360</v>
      </c>
      <c r="C100">
        <v>1.7999999999999999E-2</v>
      </c>
      <c r="D100">
        <v>0.95</v>
      </c>
      <c r="E100">
        <f t="shared" si="4"/>
        <v>0.48399999999999999</v>
      </c>
    </row>
    <row r="101" spans="1:5" x14ac:dyDescent="0.3">
      <c r="A101">
        <v>396</v>
      </c>
      <c r="C101">
        <v>0.64700000000000002</v>
      </c>
      <c r="D101">
        <v>0.95</v>
      </c>
      <c r="E101">
        <f t="shared" si="4"/>
        <v>0.7985000000000001</v>
      </c>
    </row>
    <row r="102" spans="1:5" x14ac:dyDescent="0.3">
      <c r="A102">
        <v>399</v>
      </c>
      <c r="C102">
        <v>0.47099999999999997</v>
      </c>
      <c r="D102">
        <v>1</v>
      </c>
      <c r="E102">
        <f t="shared" si="4"/>
        <v>0.73550000000000004</v>
      </c>
    </row>
    <row r="103" spans="1:5" x14ac:dyDescent="0.3">
      <c r="A103">
        <v>400</v>
      </c>
      <c r="C103">
        <v>0.91600000000000004</v>
      </c>
      <c r="D103">
        <v>1</v>
      </c>
      <c r="E103">
        <f t="shared" si="4"/>
        <v>0.95800000000000007</v>
      </c>
    </row>
    <row r="104" spans="1:5" x14ac:dyDescent="0.3">
      <c r="A104">
        <v>419</v>
      </c>
      <c r="C104">
        <v>0.86099999999999999</v>
      </c>
      <c r="D104">
        <v>0.95</v>
      </c>
      <c r="E104">
        <f t="shared" si="4"/>
        <v>0.90549999999999997</v>
      </c>
    </row>
    <row r="105" spans="1:5" x14ac:dyDescent="0.3">
      <c r="A105">
        <v>423</v>
      </c>
      <c r="C105">
        <v>0.52500000000000002</v>
      </c>
      <c r="D105">
        <v>0.95</v>
      </c>
      <c r="E105">
        <f t="shared" si="4"/>
        <v>0.73750000000000016</v>
      </c>
    </row>
    <row r="106" spans="1:5" x14ac:dyDescent="0.3">
      <c r="A106">
        <v>433</v>
      </c>
      <c r="C106">
        <v>0.43</v>
      </c>
      <c r="D106">
        <v>0.9</v>
      </c>
      <c r="E106">
        <f t="shared" si="4"/>
        <v>0.66500000000000004</v>
      </c>
    </row>
    <row r="107" spans="1:5" x14ac:dyDescent="0.3">
      <c r="A107">
        <v>444</v>
      </c>
      <c r="C107">
        <v>0.88700000000000001</v>
      </c>
      <c r="D107">
        <v>0.95</v>
      </c>
      <c r="E107">
        <f t="shared" si="4"/>
        <v>0.91849999999999987</v>
      </c>
    </row>
    <row r="108" spans="1:5" x14ac:dyDescent="0.3">
      <c r="A108">
        <v>445</v>
      </c>
      <c r="C108">
        <v>0.90400000000000003</v>
      </c>
      <c r="D108">
        <v>0.95</v>
      </c>
      <c r="E108">
        <f t="shared" si="4"/>
        <v>0.92699999999999994</v>
      </c>
    </row>
    <row r="109" spans="1:5" x14ac:dyDescent="0.3">
      <c r="A109">
        <v>450</v>
      </c>
      <c r="C109">
        <v>0.89800000000000002</v>
      </c>
      <c r="D109">
        <v>0.95</v>
      </c>
      <c r="E109">
        <f t="shared" si="4"/>
        <v>0.92400000000000004</v>
      </c>
    </row>
    <row r="110" spans="1:5" x14ac:dyDescent="0.3">
      <c r="A110">
        <v>454</v>
      </c>
      <c r="C110">
        <v>0.90400000000000003</v>
      </c>
      <c r="D110">
        <v>1</v>
      </c>
      <c r="E110">
        <f t="shared" si="4"/>
        <v>0.95199999999999996</v>
      </c>
    </row>
    <row r="111" spans="1:5" x14ac:dyDescent="0.3">
      <c r="A111">
        <v>455</v>
      </c>
      <c r="C111">
        <v>0.28100000000000003</v>
      </c>
      <c r="D111">
        <v>0.95</v>
      </c>
      <c r="E111">
        <f t="shared" si="4"/>
        <v>0.61549999999999994</v>
      </c>
    </row>
    <row r="112" spans="1:5" x14ac:dyDescent="0.3">
      <c r="A112">
        <v>457</v>
      </c>
      <c r="C112">
        <v>0.95099999999999996</v>
      </c>
      <c r="D112">
        <v>1</v>
      </c>
      <c r="E112">
        <f t="shared" si="4"/>
        <v>0.97549999999999992</v>
      </c>
    </row>
    <row r="113" spans="1:5" x14ac:dyDescent="0.3">
      <c r="A113">
        <v>461</v>
      </c>
      <c r="C113">
        <v>0.73599999999999999</v>
      </c>
      <c r="D113">
        <v>0.95</v>
      </c>
      <c r="E113">
        <f t="shared" si="4"/>
        <v>0.84299999999999997</v>
      </c>
    </row>
    <row r="114" spans="1:5" x14ac:dyDescent="0.3">
      <c r="A114">
        <v>473</v>
      </c>
      <c r="C114">
        <v>0.94099999999999995</v>
      </c>
      <c r="D114">
        <v>0.95</v>
      </c>
      <c r="E114">
        <f t="shared" si="4"/>
        <v>0.94550000000000001</v>
      </c>
    </row>
    <row r="115" spans="1:5" x14ac:dyDescent="0.3">
      <c r="A115">
        <v>474</v>
      </c>
      <c r="C115">
        <v>0.97099999999999997</v>
      </c>
      <c r="D115">
        <v>0.95</v>
      </c>
      <c r="E115">
        <f t="shared" si="4"/>
        <v>0.96050000000000002</v>
      </c>
    </row>
    <row r="116" spans="1:5" x14ac:dyDescent="0.3">
      <c r="A116">
        <v>479</v>
      </c>
      <c r="C116">
        <v>5.7000000000000002E-2</v>
      </c>
      <c r="D116">
        <v>0.95</v>
      </c>
      <c r="E116">
        <f t="shared" si="4"/>
        <v>0.50349999999999995</v>
      </c>
    </row>
    <row r="117" spans="1:5" x14ac:dyDescent="0.3">
      <c r="A117">
        <v>485</v>
      </c>
      <c r="C117">
        <v>0.214</v>
      </c>
      <c r="D117">
        <v>0.95</v>
      </c>
      <c r="E117">
        <f t="shared" si="4"/>
        <v>0.58199999999999996</v>
      </c>
    </row>
    <row r="118" spans="1:5" x14ac:dyDescent="0.3">
      <c r="A118">
        <v>487</v>
      </c>
      <c r="C118">
        <v>2E-3</v>
      </c>
      <c r="D118">
        <v>0.95</v>
      </c>
      <c r="E118">
        <f t="shared" si="4"/>
        <v>0.47599999999999998</v>
      </c>
    </row>
    <row r="119" spans="1:5" x14ac:dyDescent="0.3">
      <c r="A119">
        <v>504</v>
      </c>
      <c r="C119">
        <v>0.997</v>
      </c>
      <c r="D119">
        <v>0.95</v>
      </c>
      <c r="E119">
        <f t="shared" si="4"/>
        <v>0.97349999999999992</v>
      </c>
    </row>
    <row r="120" spans="1:5" x14ac:dyDescent="0.3">
      <c r="A120">
        <v>508</v>
      </c>
      <c r="C120">
        <v>0.91900000000000004</v>
      </c>
      <c r="D120">
        <v>0.95</v>
      </c>
      <c r="E120">
        <f t="shared" si="4"/>
        <v>0.93449999999999989</v>
      </c>
    </row>
    <row r="121" spans="1:5" x14ac:dyDescent="0.3">
      <c r="A121">
        <v>550</v>
      </c>
      <c r="C121">
        <v>2E-3</v>
      </c>
      <c r="D121">
        <v>0.85</v>
      </c>
      <c r="E121">
        <f t="shared" si="4"/>
        <v>0.42599999999999999</v>
      </c>
    </row>
    <row r="122" spans="1:5" x14ac:dyDescent="0.3">
      <c r="A122">
        <v>560</v>
      </c>
      <c r="C122">
        <v>0.81499999999999995</v>
      </c>
      <c r="D122">
        <v>0.95</v>
      </c>
      <c r="E122">
        <f t="shared" si="4"/>
        <v>0.88249999999999995</v>
      </c>
    </row>
    <row r="124" spans="1:5" x14ac:dyDescent="0.3">
      <c r="A124" t="s">
        <v>68</v>
      </c>
    </row>
    <row r="125" spans="1:5" x14ac:dyDescent="0.3">
      <c r="B125" t="s">
        <v>34</v>
      </c>
    </row>
    <row r="126" spans="1:5" x14ac:dyDescent="0.3">
      <c r="A126" t="s">
        <v>118</v>
      </c>
      <c r="B126" t="s">
        <v>35</v>
      </c>
      <c r="C126" t="s">
        <v>66</v>
      </c>
      <c r="D126" t="s">
        <v>13</v>
      </c>
    </row>
    <row r="127" spans="1:5" x14ac:dyDescent="0.3">
      <c r="A127">
        <v>8</v>
      </c>
      <c r="C127">
        <v>0.14299999999999999</v>
      </c>
      <c r="D127">
        <v>0.7</v>
      </c>
      <c r="E127">
        <f t="shared" ref="E127:E159" si="5">(IF(B127="Yes", 1, AVERAGE(C127:D127)) + C127 + D127)/3</f>
        <v>0.42149999999999999</v>
      </c>
    </row>
    <row r="128" spans="1:5" x14ac:dyDescent="0.3">
      <c r="A128">
        <v>25</v>
      </c>
      <c r="C128">
        <v>6.8000000000000005E-2</v>
      </c>
      <c r="D128">
        <v>0.7</v>
      </c>
      <c r="E128">
        <f t="shared" si="5"/>
        <v>0.38399999999999995</v>
      </c>
    </row>
    <row r="129" spans="1:5" x14ac:dyDescent="0.3">
      <c r="A129">
        <v>46</v>
      </c>
      <c r="C129">
        <v>0.49</v>
      </c>
      <c r="D129">
        <v>0.65</v>
      </c>
      <c r="E129">
        <f t="shared" si="5"/>
        <v>0.56999999999999995</v>
      </c>
    </row>
    <row r="130" spans="1:5" x14ac:dyDescent="0.3">
      <c r="A130">
        <v>78</v>
      </c>
      <c r="C130">
        <v>0.67400000000000004</v>
      </c>
      <c r="D130">
        <v>0.75</v>
      </c>
      <c r="E130">
        <f t="shared" si="5"/>
        <v>0.71200000000000008</v>
      </c>
    </row>
    <row r="131" spans="1:5" x14ac:dyDescent="0.3">
      <c r="A131">
        <v>124</v>
      </c>
      <c r="C131">
        <v>0.10199999999999999</v>
      </c>
      <c r="D131">
        <v>0.55000000000000004</v>
      </c>
      <c r="E131">
        <f t="shared" si="5"/>
        <v>0.32600000000000001</v>
      </c>
    </row>
    <row r="132" spans="1:5" x14ac:dyDescent="0.3">
      <c r="A132">
        <v>214</v>
      </c>
      <c r="C132">
        <v>1.7999999999999999E-2</v>
      </c>
      <c r="D132">
        <v>0.55000000000000004</v>
      </c>
      <c r="E132">
        <f t="shared" si="5"/>
        <v>0.28400000000000003</v>
      </c>
    </row>
    <row r="133" spans="1:5" x14ac:dyDescent="0.3">
      <c r="A133">
        <v>262</v>
      </c>
      <c r="C133">
        <v>0.85199999999999998</v>
      </c>
      <c r="D133">
        <v>0.5</v>
      </c>
      <c r="E133">
        <f t="shared" si="5"/>
        <v>0.67600000000000005</v>
      </c>
    </row>
    <row r="134" spans="1:5" x14ac:dyDescent="0.3">
      <c r="A134">
        <v>273</v>
      </c>
      <c r="C134">
        <v>0.36399999999999999</v>
      </c>
      <c r="D134">
        <v>0.6</v>
      </c>
      <c r="E134">
        <f t="shared" si="5"/>
        <v>0.48199999999999998</v>
      </c>
    </row>
    <row r="135" spans="1:5" x14ac:dyDescent="0.3">
      <c r="A135">
        <v>294</v>
      </c>
      <c r="C135">
        <v>5.0000000000000001E-3</v>
      </c>
      <c r="D135">
        <v>0.6</v>
      </c>
      <c r="E135">
        <f t="shared" si="5"/>
        <v>0.30249999999999999</v>
      </c>
    </row>
    <row r="136" spans="1:5" x14ac:dyDescent="0.3">
      <c r="A136">
        <v>297</v>
      </c>
      <c r="C136">
        <v>0.68700000000000006</v>
      </c>
      <c r="D136">
        <v>0.7</v>
      </c>
      <c r="E136">
        <f t="shared" si="5"/>
        <v>0.69349999999999989</v>
      </c>
    </row>
    <row r="137" spans="1:5" x14ac:dyDescent="0.3">
      <c r="A137">
        <v>302</v>
      </c>
      <c r="C137">
        <v>8.5000000000000006E-2</v>
      </c>
      <c r="D137">
        <v>0.55000000000000004</v>
      </c>
      <c r="E137">
        <f t="shared" si="5"/>
        <v>0.31750000000000006</v>
      </c>
    </row>
    <row r="138" spans="1:5" x14ac:dyDescent="0.3">
      <c r="A138">
        <v>322</v>
      </c>
      <c r="C138">
        <v>0.153</v>
      </c>
      <c r="D138">
        <v>0.6</v>
      </c>
      <c r="E138">
        <f t="shared" si="5"/>
        <v>0.3765</v>
      </c>
    </row>
    <row r="139" spans="1:5" x14ac:dyDescent="0.3">
      <c r="A139">
        <v>327</v>
      </c>
      <c r="C139">
        <v>1.4999999999999999E-2</v>
      </c>
      <c r="D139">
        <v>0.55000000000000004</v>
      </c>
      <c r="E139">
        <f t="shared" si="5"/>
        <v>0.28250000000000003</v>
      </c>
    </row>
    <row r="140" spans="1:5" x14ac:dyDescent="0.3">
      <c r="A140">
        <v>342</v>
      </c>
      <c r="C140">
        <v>0.89900000000000002</v>
      </c>
      <c r="D140">
        <v>0.9</v>
      </c>
      <c r="E140">
        <f t="shared" si="5"/>
        <v>0.89950000000000008</v>
      </c>
    </row>
    <row r="141" spans="1:5" x14ac:dyDescent="0.3">
      <c r="A141">
        <v>357</v>
      </c>
      <c r="C141">
        <v>3.3000000000000002E-2</v>
      </c>
      <c r="D141">
        <v>0.7</v>
      </c>
      <c r="E141">
        <f t="shared" si="5"/>
        <v>0.36649999999999999</v>
      </c>
    </row>
    <row r="142" spans="1:5" x14ac:dyDescent="0.3">
      <c r="A142">
        <v>369</v>
      </c>
      <c r="C142">
        <v>0.35</v>
      </c>
      <c r="D142">
        <v>0.7</v>
      </c>
      <c r="E142">
        <f t="shared" si="5"/>
        <v>0.52499999999999991</v>
      </c>
    </row>
    <row r="143" spans="1:5" x14ac:dyDescent="0.3">
      <c r="A143">
        <v>375</v>
      </c>
      <c r="C143">
        <v>3.7999999999999999E-2</v>
      </c>
      <c r="D143">
        <v>0.9</v>
      </c>
      <c r="E143">
        <f t="shared" si="5"/>
        <v>0.46900000000000003</v>
      </c>
    </row>
    <row r="144" spans="1:5" x14ac:dyDescent="0.3">
      <c r="A144">
        <v>383</v>
      </c>
      <c r="C144">
        <v>0.73899999999999999</v>
      </c>
      <c r="D144">
        <v>0.65</v>
      </c>
      <c r="E144">
        <f t="shared" si="5"/>
        <v>0.69450000000000001</v>
      </c>
    </row>
    <row r="145" spans="1:5" x14ac:dyDescent="0.3">
      <c r="A145">
        <v>387</v>
      </c>
      <c r="C145">
        <v>0.121</v>
      </c>
      <c r="D145">
        <v>0.85</v>
      </c>
      <c r="E145">
        <f t="shared" si="5"/>
        <v>0.48550000000000004</v>
      </c>
    </row>
    <row r="146" spans="1:5" x14ac:dyDescent="0.3">
      <c r="A146">
        <v>388</v>
      </c>
      <c r="C146">
        <v>0.189</v>
      </c>
      <c r="D146">
        <v>0.7</v>
      </c>
      <c r="E146">
        <f t="shared" si="5"/>
        <v>0.44449999999999995</v>
      </c>
    </row>
    <row r="147" spans="1:5" x14ac:dyDescent="0.3">
      <c r="A147">
        <v>389</v>
      </c>
      <c r="C147">
        <v>0.81399999999999995</v>
      </c>
      <c r="D147">
        <v>0.85</v>
      </c>
      <c r="E147">
        <f t="shared" si="5"/>
        <v>0.83199999999999996</v>
      </c>
    </row>
    <row r="148" spans="1:5" x14ac:dyDescent="0.3">
      <c r="A148">
        <v>393</v>
      </c>
      <c r="C148">
        <v>1.6E-2</v>
      </c>
      <c r="D148">
        <v>0.8</v>
      </c>
      <c r="E148">
        <f t="shared" si="5"/>
        <v>0.40800000000000008</v>
      </c>
    </row>
    <row r="149" spans="1:5" x14ac:dyDescent="0.3">
      <c r="A149">
        <v>401</v>
      </c>
      <c r="C149">
        <v>0.121</v>
      </c>
      <c r="D149">
        <v>0.85</v>
      </c>
      <c r="E149">
        <f t="shared" si="5"/>
        <v>0.48550000000000004</v>
      </c>
    </row>
    <row r="150" spans="1:5" x14ac:dyDescent="0.3">
      <c r="A150">
        <v>406</v>
      </c>
      <c r="C150">
        <v>0.125</v>
      </c>
      <c r="D150">
        <v>0.7</v>
      </c>
      <c r="E150">
        <f t="shared" si="5"/>
        <v>0.41249999999999992</v>
      </c>
    </row>
    <row r="151" spans="1:5" x14ac:dyDescent="0.3">
      <c r="A151">
        <v>436</v>
      </c>
      <c r="C151">
        <v>0.113</v>
      </c>
      <c r="D151">
        <v>0.9</v>
      </c>
      <c r="E151">
        <f t="shared" si="5"/>
        <v>0.50650000000000006</v>
      </c>
    </row>
    <row r="152" spans="1:5" x14ac:dyDescent="0.3">
      <c r="A152">
        <v>437</v>
      </c>
      <c r="C152">
        <v>0.23</v>
      </c>
      <c r="D152">
        <v>0.9</v>
      </c>
      <c r="E152">
        <f t="shared" si="5"/>
        <v>0.56500000000000006</v>
      </c>
    </row>
    <row r="153" spans="1:5" x14ac:dyDescent="0.3">
      <c r="A153">
        <v>441</v>
      </c>
      <c r="C153">
        <v>0.01</v>
      </c>
      <c r="D153">
        <v>0.9</v>
      </c>
      <c r="E153">
        <f t="shared" si="5"/>
        <v>0.45500000000000002</v>
      </c>
    </row>
    <row r="154" spans="1:5" x14ac:dyDescent="0.3">
      <c r="A154">
        <v>452</v>
      </c>
      <c r="C154">
        <v>5.2999999999999999E-2</v>
      </c>
      <c r="D154">
        <v>0.8</v>
      </c>
      <c r="E154">
        <f t="shared" si="5"/>
        <v>0.42650000000000005</v>
      </c>
    </row>
    <row r="155" spans="1:5" x14ac:dyDescent="0.3">
      <c r="A155">
        <v>469</v>
      </c>
      <c r="C155">
        <v>1.2E-2</v>
      </c>
      <c r="D155">
        <v>0.9</v>
      </c>
      <c r="E155">
        <f t="shared" si="5"/>
        <v>0.45600000000000002</v>
      </c>
    </row>
    <row r="156" spans="1:5" x14ac:dyDescent="0.3">
      <c r="A156">
        <v>494</v>
      </c>
      <c r="C156">
        <v>1.7000000000000001E-2</v>
      </c>
      <c r="D156">
        <v>0.95</v>
      </c>
      <c r="E156">
        <f t="shared" si="5"/>
        <v>0.48349999999999999</v>
      </c>
    </row>
    <row r="157" spans="1:5" x14ac:dyDescent="0.3">
      <c r="A157">
        <v>499</v>
      </c>
      <c r="C157">
        <v>0.443</v>
      </c>
      <c r="D157">
        <v>0.95</v>
      </c>
      <c r="E157">
        <f t="shared" si="5"/>
        <v>0.69650000000000001</v>
      </c>
    </row>
    <row r="158" spans="1:5" x14ac:dyDescent="0.3">
      <c r="A158">
        <v>561</v>
      </c>
      <c r="C158">
        <v>0.85</v>
      </c>
      <c r="D158">
        <v>0.75</v>
      </c>
      <c r="E158">
        <f t="shared" si="5"/>
        <v>0.79999999999999993</v>
      </c>
    </row>
    <row r="159" spans="1:5" x14ac:dyDescent="0.3">
      <c r="A159">
        <v>564</v>
      </c>
      <c r="C159">
        <v>3.2000000000000001E-2</v>
      </c>
      <c r="D159">
        <v>0.8</v>
      </c>
      <c r="E159">
        <f t="shared" si="5"/>
        <v>0.41600000000000009</v>
      </c>
    </row>
    <row r="161" spans="1:3" x14ac:dyDescent="0.3">
      <c r="A161" t="s">
        <v>65</v>
      </c>
    </row>
    <row r="162" spans="1:3" x14ac:dyDescent="0.3">
      <c r="B162" t="s">
        <v>34</v>
      </c>
    </row>
    <row r="163" spans="1:3" x14ac:dyDescent="0.3">
      <c r="A163" t="s">
        <v>118</v>
      </c>
      <c r="B163" t="s">
        <v>66</v>
      </c>
    </row>
    <row r="164" spans="1:3" x14ac:dyDescent="0.3">
      <c r="A164">
        <v>71</v>
      </c>
      <c r="B164">
        <v>0.51400000000000001</v>
      </c>
      <c r="C164">
        <f t="shared" ref="C164:C176" si="6">B164</f>
        <v>0.51400000000000001</v>
      </c>
    </row>
    <row r="165" spans="1:3" x14ac:dyDescent="0.3">
      <c r="A165">
        <v>73</v>
      </c>
      <c r="B165">
        <v>3.5999999999999997E-2</v>
      </c>
      <c r="C165">
        <f t="shared" si="6"/>
        <v>3.5999999999999997E-2</v>
      </c>
    </row>
    <row r="166" spans="1:3" x14ac:dyDescent="0.3">
      <c r="A166">
        <v>86</v>
      </c>
      <c r="B166">
        <v>2.8000000000000001E-2</v>
      </c>
      <c r="C166">
        <f t="shared" si="6"/>
        <v>2.8000000000000001E-2</v>
      </c>
    </row>
    <row r="167" spans="1:3" x14ac:dyDescent="0.3">
      <c r="A167">
        <v>109</v>
      </c>
      <c r="B167">
        <v>0.51400000000000001</v>
      </c>
      <c r="C167">
        <f t="shared" si="6"/>
        <v>0.51400000000000001</v>
      </c>
    </row>
    <row r="168" spans="1:3" x14ac:dyDescent="0.3">
      <c r="A168">
        <v>111</v>
      </c>
      <c r="B168">
        <v>0.91</v>
      </c>
      <c r="C168">
        <f t="shared" si="6"/>
        <v>0.91</v>
      </c>
    </row>
    <row r="169" spans="1:3" x14ac:dyDescent="0.3">
      <c r="A169">
        <v>233</v>
      </c>
      <c r="B169">
        <v>1.4E-2</v>
      </c>
      <c r="C169">
        <f t="shared" si="6"/>
        <v>1.4E-2</v>
      </c>
    </row>
    <row r="170" spans="1:3" x14ac:dyDescent="0.3">
      <c r="A170">
        <v>246</v>
      </c>
      <c r="B170">
        <v>3.7999999999999999E-2</v>
      </c>
      <c r="C170">
        <f t="shared" si="6"/>
        <v>3.7999999999999999E-2</v>
      </c>
    </row>
    <row r="171" spans="1:3" x14ac:dyDescent="0.3">
      <c r="A171">
        <v>249</v>
      </c>
      <c r="B171">
        <v>7.4999999999999997E-2</v>
      </c>
      <c r="C171">
        <f t="shared" si="6"/>
        <v>7.4999999999999997E-2</v>
      </c>
    </row>
    <row r="172" spans="1:3" x14ac:dyDescent="0.3">
      <c r="A172">
        <v>274</v>
      </c>
      <c r="B172">
        <v>3.6999999999999998E-2</v>
      </c>
      <c r="C172">
        <f t="shared" si="6"/>
        <v>3.6999999999999998E-2</v>
      </c>
    </row>
    <row r="173" spans="1:3" x14ac:dyDescent="0.3">
      <c r="A173">
        <v>365</v>
      </c>
      <c r="B173">
        <v>3.9E-2</v>
      </c>
      <c r="C173">
        <f t="shared" si="6"/>
        <v>3.9E-2</v>
      </c>
    </row>
    <row r="174" spans="1:3" x14ac:dyDescent="0.3">
      <c r="A174">
        <v>472</v>
      </c>
      <c r="B174">
        <v>0.36799999999999999</v>
      </c>
      <c r="C174">
        <f t="shared" si="6"/>
        <v>0.36799999999999999</v>
      </c>
    </row>
    <row r="175" spans="1:3" x14ac:dyDescent="0.3">
      <c r="A175">
        <v>484</v>
      </c>
      <c r="B175">
        <v>0.98</v>
      </c>
      <c r="C175">
        <f t="shared" si="6"/>
        <v>0.98</v>
      </c>
    </row>
    <row r="176" spans="1:3" x14ac:dyDescent="0.3">
      <c r="A176">
        <v>531</v>
      </c>
      <c r="B176">
        <v>6.6000000000000003E-2</v>
      </c>
      <c r="C176">
        <f t="shared" si="6"/>
        <v>6.6000000000000003E-2</v>
      </c>
    </row>
    <row r="178" spans="1:4" x14ac:dyDescent="0.3">
      <c r="A178" t="s">
        <v>6</v>
      </c>
    </row>
    <row r="179" spans="1:4" s="2" customFormat="1" x14ac:dyDescent="0.3">
      <c r="A179" s="2" t="s">
        <v>66</v>
      </c>
      <c r="C179" t="s">
        <v>40</v>
      </c>
      <c r="D179"/>
    </row>
    <row r="180" spans="1:4" s="2" customFormat="1" x14ac:dyDescent="0.3">
      <c r="A180" s="2" t="s">
        <v>29</v>
      </c>
      <c r="B180" s="2" t="s">
        <v>10</v>
      </c>
      <c r="C180" t="s">
        <v>41</v>
      </c>
      <c r="D180" t="s">
        <v>10</v>
      </c>
    </row>
    <row r="182" spans="1:4" x14ac:dyDescent="0.3">
      <c r="A182" t="s">
        <v>36</v>
      </c>
    </row>
    <row r="183" spans="1:4" x14ac:dyDescent="0.3">
      <c r="B183" t="s">
        <v>37</v>
      </c>
    </row>
    <row r="184" spans="1:4" x14ac:dyDescent="0.3">
      <c r="A184" t="s">
        <v>118</v>
      </c>
      <c r="B184" t="s">
        <v>38</v>
      </c>
      <c r="C184" t="s">
        <v>39</v>
      </c>
    </row>
    <row r="185" spans="1:4" x14ac:dyDescent="0.3">
      <c r="A185">
        <v>7</v>
      </c>
      <c r="C185" t="s">
        <v>11</v>
      </c>
    </row>
    <row r="186" spans="1:4" x14ac:dyDescent="0.3">
      <c r="A186">
        <v>257</v>
      </c>
      <c r="C186" t="s">
        <v>9</v>
      </c>
    </row>
    <row r="187" spans="1:4" x14ac:dyDescent="0.3">
      <c r="A187">
        <v>337</v>
      </c>
      <c r="C187" t="s">
        <v>7</v>
      </c>
    </row>
    <row r="188" spans="1:4" x14ac:dyDescent="0.3">
      <c r="A188">
        <v>554</v>
      </c>
      <c r="C188" t="s">
        <v>11</v>
      </c>
    </row>
    <row r="190" spans="1:4" x14ac:dyDescent="0.3">
      <c r="A190" t="s">
        <v>46</v>
      </c>
    </row>
    <row r="191" spans="1:4" x14ac:dyDescent="0.3">
      <c r="B191" t="s">
        <v>44</v>
      </c>
    </row>
    <row r="192" spans="1:4" x14ac:dyDescent="0.3">
      <c r="A192" t="s">
        <v>118</v>
      </c>
      <c r="B192">
        <v>0.04</v>
      </c>
      <c r="C192" t="s">
        <v>120</v>
      </c>
    </row>
    <row r="194" spans="1:11" x14ac:dyDescent="0.3">
      <c r="A194" t="s">
        <v>43</v>
      </c>
      <c r="B194" t="s">
        <v>51</v>
      </c>
      <c r="D194" t="s">
        <v>50</v>
      </c>
      <c r="G194" t="s">
        <v>56</v>
      </c>
      <c r="I194" t="s">
        <v>60</v>
      </c>
      <c r="J194" t="s">
        <v>61</v>
      </c>
    </row>
    <row r="195" spans="1:11" x14ac:dyDescent="0.3">
      <c r="B195" t="s">
        <v>44</v>
      </c>
      <c r="C195" t="s">
        <v>47</v>
      </c>
      <c r="D195" t="s">
        <v>52</v>
      </c>
      <c r="E195" t="s">
        <v>53</v>
      </c>
      <c r="F195" t="s">
        <v>54</v>
      </c>
      <c r="G195" t="s">
        <v>57</v>
      </c>
      <c r="H195" t="s">
        <v>47</v>
      </c>
      <c r="J195" t="s">
        <v>57</v>
      </c>
      <c r="K195" t="s">
        <v>62</v>
      </c>
    </row>
    <row r="196" spans="1:11" x14ac:dyDescent="0.3">
      <c r="A196" t="s">
        <v>118</v>
      </c>
      <c r="B196">
        <v>-8.3800000000000008</v>
      </c>
      <c r="C196" t="s">
        <v>20</v>
      </c>
      <c r="D196">
        <v>6.6669999999999993E-2</v>
      </c>
      <c r="E196" t="s">
        <v>29</v>
      </c>
      <c r="F196" t="s">
        <v>27</v>
      </c>
      <c r="G196">
        <v>1.7500000000000002E-2</v>
      </c>
      <c r="H196" t="s">
        <v>20</v>
      </c>
      <c r="I196">
        <v>4.3740000000000003E-3</v>
      </c>
      <c r="J196">
        <v>0.316</v>
      </c>
      <c r="K196" t="s">
        <v>20</v>
      </c>
    </row>
    <row r="198" spans="1:11" x14ac:dyDescent="0.3">
      <c r="A198" t="s">
        <v>63</v>
      </c>
    </row>
    <row r="199" spans="1:11" x14ac:dyDescent="0.3">
      <c r="A199" t="s">
        <v>118</v>
      </c>
      <c r="B199" t="s">
        <v>121</v>
      </c>
    </row>
  </sheetData>
  <conditionalFormatting sqref="E4:E52">
    <cfRule type="iconSet" priority="3">
      <iconSet>
        <cfvo type="percent" val="0"/>
        <cfvo type="num" val="0.33"/>
        <cfvo type="num" val="0.66"/>
      </iconSet>
    </cfRule>
  </conditionalFormatting>
  <conditionalFormatting sqref="M4:M53">
    <cfRule type="iconSet" priority="4">
      <iconSet>
        <cfvo type="percent" val="0"/>
        <cfvo type="num" val="0.69"/>
        <cfvo type="num" val="0.84"/>
      </iconSet>
    </cfRule>
  </conditionalFormatting>
  <conditionalFormatting sqref="J4:J52">
    <cfRule type="iconSet" priority="5">
      <iconSet>
        <cfvo type="percent" val="0"/>
        <cfvo type="num" val="0.5"/>
        <cfvo type="num" val="0.75"/>
      </iconSet>
    </cfRule>
  </conditionalFormatting>
  <conditionalFormatting sqref="E70:E122">
    <cfRule type="iconSet" priority="6">
      <iconSet>
        <cfvo type="percent" val="0"/>
        <cfvo type="num" val="0.5"/>
        <cfvo type="num" val="0.75"/>
      </iconSet>
    </cfRule>
  </conditionalFormatting>
  <conditionalFormatting sqref="C163:C176">
    <cfRule type="iconSet" priority="7">
      <iconSet>
        <cfvo type="percent" val="0"/>
        <cfvo type="num" val="0.5"/>
        <cfvo type="num" val="0.75"/>
      </iconSet>
    </cfRule>
  </conditionalFormatting>
  <conditionalFormatting sqref="C65">
    <cfRule type="iconSet" priority="43">
      <iconSet>
        <cfvo type="percent" val="0"/>
        <cfvo type="num" val="0.5"/>
        <cfvo type="num" val="0.75"/>
      </iconSet>
    </cfRule>
  </conditionalFormatting>
  <conditionalFormatting sqref="E127:E159">
    <cfRule type="iconSet" priority="44">
      <iconSet>
        <cfvo type="percent" val="0"/>
        <cfvo type="num" val="0.5"/>
        <cfvo type="num" val="0.75"/>
      </iconSet>
    </cfRule>
  </conditionalFormatting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1"/>
  <sheetViews>
    <sheetView topLeftCell="A117" workbookViewId="0">
      <selection activeCell="C143" sqref="C143"/>
    </sheetView>
  </sheetViews>
  <sheetFormatPr defaultRowHeight="14.4" x14ac:dyDescent="0.3"/>
  <cols>
    <col min="6" max="6" width="13.5546875" customWidth="1"/>
    <col min="7" max="7" width="13.109375" bestFit="1" customWidth="1"/>
    <col min="11" max="11" width="10.5546875" bestFit="1" customWidth="1"/>
  </cols>
  <sheetData>
    <row r="1" spans="1:22" x14ac:dyDescent="0.3">
      <c r="A1" t="s">
        <v>0</v>
      </c>
    </row>
    <row r="2" spans="1:22" x14ac:dyDescent="0.3">
      <c r="G2" t="s">
        <v>3</v>
      </c>
      <c r="M2" t="s">
        <v>5</v>
      </c>
      <c r="R2" t="s">
        <v>18</v>
      </c>
      <c r="V2" t="s">
        <v>31</v>
      </c>
    </row>
    <row r="3" spans="1:22" x14ac:dyDescent="0.3">
      <c r="A3" t="s">
        <v>122</v>
      </c>
      <c r="B3" t="s">
        <v>123</v>
      </c>
      <c r="C3" t="s">
        <v>124</v>
      </c>
      <c r="D3" t="s">
        <v>125</v>
      </c>
      <c r="E3" t="s">
        <v>126</v>
      </c>
      <c r="F3" t="s">
        <v>35</v>
      </c>
      <c r="G3" t="s">
        <v>4</v>
      </c>
      <c r="H3" t="s">
        <v>181</v>
      </c>
      <c r="I3" t="s">
        <v>13</v>
      </c>
      <c r="L3" t="s">
        <v>16</v>
      </c>
      <c r="M3" t="s">
        <v>17</v>
      </c>
      <c r="N3" t="s">
        <v>25</v>
      </c>
      <c r="Q3" t="s">
        <v>19</v>
      </c>
      <c r="U3" t="s">
        <v>32</v>
      </c>
    </row>
    <row r="4" spans="1:22" x14ac:dyDescent="0.3">
      <c r="C4">
        <v>3</v>
      </c>
      <c r="D4">
        <v>3</v>
      </c>
      <c r="G4">
        <v>16.09</v>
      </c>
      <c r="J4">
        <f>(IF(G4&gt;0.5, 1, IF(G4&gt;0.2, 0.66, IF(G4&gt;0.1, 0.33, 0)))+H4+I4+IF(F4="Yes", 1, AVERAGE(IF(G4&gt;0.5, 1, IF(G4&gt;0.2, 0.66, IF(G4&gt;0.1, 0.33, 0))),H4,I4)))/4</f>
        <v>0.5</v>
      </c>
      <c r="N4" t="s">
        <v>26</v>
      </c>
      <c r="O4">
        <f t="shared" ref="O4:O23" si="0">(IF(N4="NA", AVERAGE(IF(L4="High", 1, IF(L4="Medium", 0.667, IF(L4="Low", 0.333, 0))),M4), (N4+1)/2)+M4+IF(L4="High", 1, IF(L4="Medium", 0.667, IF(L4="Low", 0.333, 0))))/3</f>
        <v>0</v>
      </c>
      <c r="R4">
        <f t="shared" ref="R4:R23" si="1">Q4</f>
        <v>0</v>
      </c>
      <c r="U4">
        <v>0</v>
      </c>
    </row>
    <row r="5" spans="1:22" x14ac:dyDescent="0.3">
      <c r="A5">
        <v>17</v>
      </c>
      <c r="B5">
        <v>17</v>
      </c>
      <c r="E5">
        <v>17</v>
      </c>
      <c r="H5">
        <v>0.61470800000000003</v>
      </c>
      <c r="I5">
        <v>0.56999999999999995</v>
      </c>
      <c r="J5">
        <f>(IF(G5&gt;0.5, 1, IF(G5&gt;0.2, 0.66, IF(G5&gt;0.1, 0.33, 0)))+H5+I5+IF(F5="Yes", 1, AVERAGE(IF(G5&gt;0.5, 1, IF(G5&gt;0.2, 0.66, IF(G5&gt;0.1, 0.33, 0))),H5,I5)))/4</f>
        <v>0.39490266666666668</v>
      </c>
      <c r="N5" t="s">
        <v>26</v>
      </c>
      <c r="O5">
        <f t="shared" si="0"/>
        <v>0</v>
      </c>
      <c r="Q5">
        <v>0.22</v>
      </c>
      <c r="R5">
        <f t="shared" si="1"/>
        <v>0.22</v>
      </c>
      <c r="U5">
        <v>0</v>
      </c>
    </row>
    <row r="6" spans="1:22" x14ac:dyDescent="0.3">
      <c r="A6">
        <v>28</v>
      </c>
      <c r="B6">
        <v>28</v>
      </c>
      <c r="C6">
        <v>14</v>
      </c>
      <c r="D6">
        <v>14</v>
      </c>
      <c r="E6">
        <v>28</v>
      </c>
      <c r="G6">
        <v>2.11</v>
      </c>
      <c r="H6">
        <v>0.51461699999999999</v>
      </c>
      <c r="I6">
        <v>0.66</v>
      </c>
      <c r="J6">
        <f>(IF(G6&gt;0.5, 1, IF(G6&gt;0.2, 0.66, IF(G6&gt;0.1, 0.33, 0)))+H6+I6+IF(F6="Yes", 1, AVERAGE(IF(G6&gt;0.5, 1, IF(G6&gt;0.2, 0.66, IF(G6&gt;0.1, 0.33, 0))),H6,I6)))/4</f>
        <v>0.72487233333333334</v>
      </c>
      <c r="N6" t="s">
        <v>26</v>
      </c>
      <c r="O6">
        <f t="shared" si="0"/>
        <v>0</v>
      </c>
      <c r="Q6">
        <v>0.28000000000000003</v>
      </c>
      <c r="R6">
        <f t="shared" si="1"/>
        <v>0.28000000000000003</v>
      </c>
      <c r="U6">
        <v>0</v>
      </c>
    </row>
    <row r="7" spans="1:22" x14ac:dyDescent="0.3">
      <c r="A7">
        <v>38</v>
      </c>
      <c r="B7">
        <v>38</v>
      </c>
      <c r="C7">
        <v>24</v>
      </c>
      <c r="D7">
        <v>24</v>
      </c>
      <c r="E7">
        <v>38</v>
      </c>
      <c r="G7">
        <v>0.67</v>
      </c>
      <c r="I7">
        <v>0.79</v>
      </c>
      <c r="J7">
        <f t="shared" ref="J7:J23" si="2">(IF(G7&gt;0.5, 1, IF(G7&gt;0.2, 0.66, IF(G7&gt;0.1, 0.33, 0)))+H7+I7+IF(F7="Yes", 1, AVERAGE(IF(G7&gt;0.5, 1, IF(G7&gt;0.2, 0.66, IF(G7&gt;0.1, 0.33, 0))),H7,I7)))/4</f>
        <v>0.67125000000000001</v>
      </c>
      <c r="N7" t="s">
        <v>26</v>
      </c>
      <c r="O7">
        <f t="shared" si="0"/>
        <v>0</v>
      </c>
      <c r="Q7">
        <v>0.2</v>
      </c>
      <c r="R7">
        <f t="shared" si="1"/>
        <v>0.2</v>
      </c>
      <c r="U7">
        <v>0</v>
      </c>
    </row>
    <row r="8" spans="1:22" x14ac:dyDescent="0.3">
      <c r="A8">
        <v>41</v>
      </c>
      <c r="B8">
        <v>41</v>
      </c>
      <c r="C8">
        <v>27</v>
      </c>
      <c r="D8">
        <v>27</v>
      </c>
      <c r="E8">
        <v>41</v>
      </c>
      <c r="G8">
        <v>2.94</v>
      </c>
      <c r="H8">
        <v>0.68841600000000003</v>
      </c>
      <c r="I8">
        <v>0.81</v>
      </c>
      <c r="J8">
        <f t="shared" si="2"/>
        <v>0.8328053333333334</v>
      </c>
      <c r="N8" t="s">
        <v>26</v>
      </c>
      <c r="O8">
        <f t="shared" si="0"/>
        <v>0</v>
      </c>
      <c r="Q8">
        <v>0.26</v>
      </c>
      <c r="R8">
        <f t="shared" si="1"/>
        <v>0.26</v>
      </c>
      <c r="U8">
        <v>0</v>
      </c>
    </row>
    <row r="9" spans="1:22" x14ac:dyDescent="0.3">
      <c r="A9">
        <v>47</v>
      </c>
      <c r="G9">
        <v>1.73</v>
      </c>
      <c r="H9">
        <v>0.56328800000000001</v>
      </c>
      <c r="I9">
        <v>0.65</v>
      </c>
      <c r="J9">
        <f t="shared" si="2"/>
        <v>0.73776266666666668</v>
      </c>
      <c r="N9" t="s">
        <v>26</v>
      </c>
      <c r="O9">
        <f t="shared" si="0"/>
        <v>0</v>
      </c>
      <c r="Q9">
        <v>0.89</v>
      </c>
      <c r="R9">
        <f t="shared" si="1"/>
        <v>0.89</v>
      </c>
      <c r="U9">
        <v>0</v>
      </c>
    </row>
    <row r="10" spans="1:22" x14ac:dyDescent="0.3">
      <c r="B10">
        <v>47</v>
      </c>
      <c r="E10">
        <v>47</v>
      </c>
      <c r="G10">
        <v>1.73</v>
      </c>
      <c r="H10">
        <v>0.56328800000000001</v>
      </c>
      <c r="I10">
        <v>0.65</v>
      </c>
      <c r="J10">
        <f t="shared" si="2"/>
        <v>0.73776266666666668</v>
      </c>
      <c r="N10" t="s">
        <v>26</v>
      </c>
      <c r="O10">
        <f>(IF(N10="NA", AVERAGE(IF(L10="High", 1, IF(L10="Medium", 0.667, IF(L10="Low", 0.333, 0))),M10), (N10+1)/2)+M10+IF(L10="High", 1, IF(L10="Medium", 0.667, IF(L10="Low", 0.333, 0))))/3</f>
        <v>0</v>
      </c>
      <c r="Q10">
        <v>0.38</v>
      </c>
      <c r="R10">
        <f t="shared" si="1"/>
        <v>0.38</v>
      </c>
      <c r="U10">
        <v>0</v>
      </c>
    </row>
    <row r="11" spans="1:22" x14ac:dyDescent="0.3">
      <c r="C11">
        <v>33</v>
      </c>
      <c r="D11">
        <v>33</v>
      </c>
      <c r="G11">
        <v>1.34</v>
      </c>
      <c r="H11">
        <v>0.55120000000000002</v>
      </c>
      <c r="I11">
        <v>0.65</v>
      </c>
      <c r="J11">
        <f t="shared" si="2"/>
        <v>0.73373333333333335</v>
      </c>
      <c r="N11" t="s">
        <v>26</v>
      </c>
      <c r="O11">
        <f t="shared" si="0"/>
        <v>0</v>
      </c>
      <c r="R11">
        <f t="shared" si="1"/>
        <v>0</v>
      </c>
      <c r="U11">
        <v>0</v>
      </c>
    </row>
    <row r="12" spans="1:22" x14ac:dyDescent="0.3">
      <c r="A12">
        <v>105</v>
      </c>
      <c r="B12">
        <v>94</v>
      </c>
      <c r="C12">
        <v>81</v>
      </c>
      <c r="D12">
        <v>80</v>
      </c>
      <c r="E12">
        <v>108</v>
      </c>
      <c r="I12">
        <v>0.62</v>
      </c>
      <c r="J12">
        <f t="shared" si="2"/>
        <v>0.23249999999999998</v>
      </c>
      <c r="M12">
        <v>0.5</v>
      </c>
      <c r="N12" t="s">
        <v>26</v>
      </c>
      <c r="O12">
        <f t="shared" si="0"/>
        <v>0.25</v>
      </c>
      <c r="Q12">
        <v>0.44</v>
      </c>
      <c r="R12">
        <f t="shared" si="1"/>
        <v>0.44</v>
      </c>
      <c r="U12">
        <v>0</v>
      </c>
    </row>
    <row r="13" spans="1:22" x14ac:dyDescent="0.3">
      <c r="A13">
        <v>152</v>
      </c>
      <c r="B13">
        <v>141</v>
      </c>
      <c r="C13">
        <v>128</v>
      </c>
      <c r="D13">
        <v>127</v>
      </c>
      <c r="E13">
        <v>155</v>
      </c>
      <c r="I13">
        <v>0.7</v>
      </c>
      <c r="J13">
        <f t="shared" si="2"/>
        <v>0.26249999999999996</v>
      </c>
      <c r="M13">
        <v>0.39</v>
      </c>
      <c r="N13" t="s">
        <v>26</v>
      </c>
      <c r="O13">
        <f t="shared" si="0"/>
        <v>0.19499999999999998</v>
      </c>
      <c r="Q13">
        <v>0.38</v>
      </c>
      <c r="R13">
        <f t="shared" si="1"/>
        <v>0.38</v>
      </c>
      <c r="U13">
        <v>0</v>
      </c>
    </row>
    <row r="14" spans="1:22" x14ac:dyDescent="0.3">
      <c r="A14">
        <v>189</v>
      </c>
      <c r="B14">
        <v>178</v>
      </c>
      <c r="C14">
        <v>164</v>
      </c>
      <c r="D14">
        <v>163</v>
      </c>
      <c r="E14">
        <v>192</v>
      </c>
      <c r="I14">
        <v>0.56000000000000005</v>
      </c>
      <c r="J14">
        <f t="shared" si="2"/>
        <v>0.21000000000000002</v>
      </c>
      <c r="N14" t="s">
        <v>26</v>
      </c>
      <c r="O14">
        <f t="shared" si="0"/>
        <v>0</v>
      </c>
      <c r="Q14">
        <v>0.51</v>
      </c>
      <c r="R14">
        <f t="shared" si="1"/>
        <v>0.51</v>
      </c>
      <c r="U14">
        <v>0</v>
      </c>
    </row>
    <row r="15" spans="1:22" x14ac:dyDescent="0.3">
      <c r="A15">
        <v>358</v>
      </c>
      <c r="B15">
        <v>347</v>
      </c>
      <c r="C15">
        <v>334</v>
      </c>
      <c r="D15">
        <v>333</v>
      </c>
      <c r="E15">
        <v>361</v>
      </c>
      <c r="G15">
        <v>0.85</v>
      </c>
      <c r="H15">
        <v>0.592831</v>
      </c>
      <c r="I15">
        <v>0.75</v>
      </c>
      <c r="J15">
        <f t="shared" si="2"/>
        <v>0.78094366666666659</v>
      </c>
      <c r="N15" t="s">
        <v>26</v>
      </c>
      <c r="O15">
        <f t="shared" si="0"/>
        <v>0</v>
      </c>
      <c r="Q15">
        <v>0.33</v>
      </c>
      <c r="R15">
        <f t="shared" si="1"/>
        <v>0.33</v>
      </c>
      <c r="U15">
        <v>0</v>
      </c>
    </row>
    <row r="16" spans="1:22" x14ac:dyDescent="0.3">
      <c r="A16">
        <v>362</v>
      </c>
      <c r="B16">
        <v>351</v>
      </c>
      <c r="C16">
        <v>338</v>
      </c>
      <c r="D16">
        <v>337</v>
      </c>
      <c r="E16">
        <v>365</v>
      </c>
      <c r="G16">
        <v>2.95</v>
      </c>
      <c r="J16">
        <f t="shared" si="2"/>
        <v>0.5</v>
      </c>
      <c r="M16">
        <v>0.34</v>
      </c>
      <c r="N16" t="s">
        <v>26</v>
      </c>
      <c r="O16">
        <f t="shared" si="0"/>
        <v>0.17</v>
      </c>
      <c r="Q16">
        <v>0.23</v>
      </c>
      <c r="R16">
        <f t="shared" si="1"/>
        <v>0.23</v>
      </c>
      <c r="U16">
        <v>0</v>
      </c>
    </row>
    <row r="17" spans="1:21" x14ac:dyDescent="0.3">
      <c r="A17">
        <v>415</v>
      </c>
      <c r="B17">
        <v>404</v>
      </c>
      <c r="C17">
        <v>391</v>
      </c>
      <c r="D17">
        <v>390</v>
      </c>
      <c r="E17">
        <v>418</v>
      </c>
      <c r="G17">
        <v>0.85</v>
      </c>
      <c r="I17">
        <v>0.61</v>
      </c>
      <c r="J17">
        <f t="shared" si="2"/>
        <v>0.60375000000000001</v>
      </c>
      <c r="N17" t="s">
        <v>26</v>
      </c>
      <c r="O17">
        <f t="shared" si="0"/>
        <v>0</v>
      </c>
      <c r="Q17">
        <v>0.64</v>
      </c>
      <c r="R17">
        <f t="shared" si="1"/>
        <v>0.64</v>
      </c>
      <c r="U17">
        <v>0</v>
      </c>
    </row>
    <row r="18" spans="1:21" x14ac:dyDescent="0.3">
      <c r="A18">
        <v>447</v>
      </c>
      <c r="B18">
        <v>436</v>
      </c>
      <c r="C18">
        <v>423</v>
      </c>
      <c r="D18">
        <v>422</v>
      </c>
      <c r="E18">
        <v>450</v>
      </c>
      <c r="J18">
        <f t="shared" si="2"/>
        <v>0</v>
      </c>
      <c r="N18" t="s">
        <v>26</v>
      </c>
      <c r="O18">
        <f t="shared" si="0"/>
        <v>0</v>
      </c>
      <c r="Q18">
        <v>0.34</v>
      </c>
      <c r="R18">
        <f t="shared" si="1"/>
        <v>0.34</v>
      </c>
      <c r="U18">
        <v>0</v>
      </c>
    </row>
    <row r="19" spans="1:21" x14ac:dyDescent="0.3">
      <c r="A19">
        <v>488</v>
      </c>
      <c r="B19">
        <v>477</v>
      </c>
      <c r="C19">
        <v>464</v>
      </c>
      <c r="D19">
        <v>463</v>
      </c>
      <c r="E19">
        <v>491</v>
      </c>
      <c r="G19">
        <v>1.32</v>
      </c>
      <c r="H19">
        <v>0.53343499999999999</v>
      </c>
      <c r="I19">
        <v>0.68</v>
      </c>
      <c r="J19">
        <f t="shared" si="2"/>
        <v>0.73781166666666664</v>
      </c>
      <c r="N19" t="s">
        <v>26</v>
      </c>
      <c r="O19">
        <f t="shared" si="0"/>
        <v>0</v>
      </c>
      <c r="Q19">
        <v>0.28999999999999998</v>
      </c>
      <c r="R19">
        <f t="shared" si="1"/>
        <v>0.28999999999999998</v>
      </c>
      <c r="U19">
        <v>0</v>
      </c>
    </row>
    <row r="20" spans="1:21" x14ac:dyDescent="0.3">
      <c r="A20">
        <v>489</v>
      </c>
      <c r="B20">
        <v>478</v>
      </c>
      <c r="C20">
        <v>465</v>
      </c>
      <c r="D20">
        <v>464</v>
      </c>
      <c r="E20">
        <v>492</v>
      </c>
      <c r="G20">
        <v>0.33</v>
      </c>
      <c r="I20">
        <v>0.68</v>
      </c>
      <c r="J20">
        <f t="shared" si="2"/>
        <v>0.50250000000000006</v>
      </c>
      <c r="M20">
        <v>0.13</v>
      </c>
      <c r="N20" t="s">
        <v>26</v>
      </c>
      <c r="O20">
        <f t="shared" si="0"/>
        <v>6.5000000000000002E-2</v>
      </c>
      <c r="Q20">
        <v>0.14000000000000001</v>
      </c>
      <c r="R20">
        <f t="shared" si="1"/>
        <v>0.14000000000000001</v>
      </c>
      <c r="U20">
        <v>0</v>
      </c>
    </row>
    <row r="21" spans="1:21" x14ac:dyDescent="0.3">
      <c r="A21">
        <v>506</v>
      </c>
      <c r="B21">
        <v>495</v>
      </c>
      <c r="C21">
        <v>482</v>
      </c>
      <c r="D21">
        <v>481</v>
      </c>
      <c r="E21">
        <v>509</v>
      </c>
      <c r="G21">
        <v>1.98</v>
      </c>
      <c r="I21">
        <v>0.78</v>
      </c>
      <c r="J21">
        <f t="shared" si="2"/>
        <v>0.66749999999999998</v>
      </c>
      <c r="N21" t="s">
        <v>26</v>
      </c>
      <c r="O21">
        <f t="shared" si="0"/>
        <v>0</v>
      </c>
      <c r="Q21">
        <v>0.27</v>
      </c>
      <c r="R21">
        <f t="shared" si="1"/>
        <v>0.27</v>
      </c>
      <c r="U21">
        <v>0</v>
      </c>
    </row>
    <row r="22" spans="1:21" x14ac:dyDescent="0.3">
      <c r="A22">
        <v>517</v>
      </c>
      <c r="B22">
        <v>506</v>
      </c>
      <c r="C22">
        <v>493</v>
      </c>
      <c r="D22">
        <v>492</v>
      </c>
      <c r="E22">
        <v>520</v>
      </c>
      <c r="G22">
        <v>1.66</v>
      </c>
      <c r="I22">
        <v>0.56000000000000005</v>
      </c>
      <c r="J22">
        <f t="shared" si="2"/>
        <v>0.58499999999999996</v>
      </c>
      <c r="M22">
        <v>0.34</v>
      </c>
      <c r="N22" t="s">
        <v>26</v>
      </c>
      <c r="O22">
        <f t="shared" si="0"/>
        <v>0.17</v>
      </c>
      <c r="Q22">
        <v>0.16</v>
      </c>
      <c r="R22">
        <f t="shared" si="1"/>
        <v>0.16</v>
      </c>
      <c r="U22">
        <v>0</v>
      </c>
    </row>
    <row r="23" spans="1:21" x14ac:dyDescent="0.3">
      <c r="A23">
        <v>518</v>
      </c>
      <c r="B23">
        <v>507</v>
      </c>
      <c r="C23">
        <v>494</v>
      </c>
      <c r="D23">
        <v>493</v>
      </c>
      <c r="E23">
        <v>521</v>
      </c>
      <c r="G23">
        <v>1.04</v>
      </c>
      <c r="J23">
        <f t="shared" si="2"/>
        <v>0.5</v>
      </c>
      <c r="N23" t="s">
        <v>26</v>
      </c>
      <c r="O23">
        <f t="shared" si="0"/>
        <v>0</v>
      </c>
      <c r="Q23">
        <v>0.25</v>
      </c>
      <c r="R23">
        <f t="shared" si="1"/>
        <v>0.25</v>
      </c>
      <c r="U23">
        <v>0</v>
      </c>
    </row>
    <row r="25" spans="1:21" x14ac:dyDescent="0.3">
      <c r="A25" t="s">
        <v>6</v>
      </c>
    </row>
    <row r="26" spans="1:21" x14ac:dyDescent="0.3">
      <c r="A26" t="s">
        <v>4</v>
      </c>
      <c r="F26" t="s">
        <v>13</v>
      </c>
      <c r="K26" t="s">
        <v>17</v>
      </c>
      <c r="M26" t="s">
        <v>25</v>
      </c>
      <c r="Q26" t="s">
        <v>19</v>
      </c>
    </row>
    <row r="27" spans="1:21" x14ac:dyDescent="0.3">
      <c r="A27" t="s">
        <v>7</v>
      </c>
      <c r="B27" t="s">
        <v>8</v>
      </c>
      <c r="F27" t="s">
        <v>7</v>
      </c>
      <c r="G27" t="s">
        <v>10</v>
      </c>
      <c r="K27" t="s">
        <v>7</v>
      </c>
      <c r="L27" t="s">
        <v>69</v>
      </c>
      <c r="M27" t="s">
        <v>27</v>
      </c>
      <c r="N27" t="s">
        <v>28</v>
      </c>
      <c r="Q27" t="s">
        <v>20</v>
      </c>
      <c r="R27" t="s">
        <v>21</v>
      </c>
    </row>
    <row r="28" spans="1:21" x14ac:dyDescent="0.3">
      <c r="A28" t="s">
        <v>9</v>
      </c>
      <c r="B28" t="s">
        <v>12</v>
      </c>
      <c r="F28" t="s">
        <v>14</v>
      </c>
      <c r="G28" t="s">
        <v>15</v>
      </c>
      <c r="K28" t="s">
        <v>11</v>
      </c>
      <c r="L28" t="s">
        <v>70</v>
      </c>
      <c r="M28" t="s">
        <v>29</v>
      </c>
      <c r="N28" t="s">
        <v>30</v>
      </c>
      <c r="Q28" t="s">
        <v>7</v>
      </c>
      <c r="R28" t="s">
        <v>22</v>
      </c>
    </row>
    <row r="29" spans="1:21" x14ac:dyDescent="0.3">
      <c r="A29" t="s">
        <v>11</v>
      </c>
      <c r="B29" t="s">
        <v>10</v>
      </c>
      <c r="Q29" t="s">
        <v>9</v>
      </c>
      <c r="R29" t="s">
        <v>23</v>
      </c>
    </row>
    <row r="30" spans="1:21" x14ac:dyDescent="0.3">
      <c r="Q30" t="s">
        <v>11</v>
      </c>
      <c r="R30" t="s">
        <v>24</v>
      </c>
    </row>
    <row r="31" spans="1:21" x14ac:dyDescent="0.3">
      <c r="A31" t="s">
        <v>33</v>
      </c>
    </row>
    <row r="32" spans="1:21" x14ac:dyDescent="0.3">
      <c r="F32" t="s">
        <v>31</v>
      </c>
    </row>
    <row r="33" spans="1:9" x14ac:dyDescent="0.3">
      <c r="A33" t="s">
        <v>122</v>
      </c>
      <c r="B33" t="s">
        <v>123</v>
      </c>
      <c r="C33" t="s">
        <v>124</v>
      </c>
      <c r="D33" t="s">
        <v>125</v>
      </c>
      <c r="E33" t="s">
        <v>126</v>
      </c>
      <c r="F33" t="s">
        <v>32</v>
      </c>
    </row>
    <row r="34" spans="1:9" x14ac:dyDescent="0.3">
      <c r="A34" t="s">
        <v>20</v>
      </c>
      <c r="G34">
        <f>F34</f>
        <v>0</v>
      </c>
    </row>
    <row r="36" spans="1:9" x14ac:dyDescent="0.3">
      <c r="A36" t="s">
        <v>67</v>
      </c>
    </row>
    <row r="37" spans="1:9" x14ac:dyDescent="0.3">
      <c r="F37" t="s">
        <v>34</v>
      </c>
    </row>
    <row r="38" spans="1:9" x14ac:dyDescent="0.3">
      <c r="A38" t="s">
        <v>122</v>
      </c>
      <c r="B38" t="s">
        <v>123</v>
      </c>
      <c r="C38" t="s">
        <v>124</v>
      </c>
      <c r="D38" t="s">
        <v>125</v>
      </c>
      <c r="E38" t="s">
        <v>126</v>
      </c>
      <c r="F38" t="s">
        <v>35</v>
      </c>
      <c r="G38" t="s">
        <v>66</v>
      </c>
      <c r="H38" t="s">
        <v>13</v>
      </c>
    </row>
    <row r="39" spans="1:9" x14ac:dyDescent="0.3">
      <c r="A39">
        <v>6</v>
      </c>
      <c r="B39">
        <v>6</v>
      </c>
      <c r="E39">
        <v>6</v>
      </c>
      <c r="G39">
        <v>2.1000000000000001E-2</v>
      </c>
      <c r="H39">
        <v>0.95</v>
      </c>
      <c r="I39">
        <f>(IF(F39="Yes", 1, AVERAGE(G39:H39)) + G39 + H39)/3</f>
        <v>0.48549999999999999</v>
      </c>
    </row>
    <row r="40" spans="1:9" x14ac:dyDescent="0.3">
      <c r="A40">
        <v>9</v>
      </c>
      <c r="B40">
        <v>9</v>
      </c>
      <c r="E40">
        <v>9</v>
      </c>
      <c r="G40">
        <v>0.91300000000000003</v>
      </c>
      <c r="H40">
        <v>0.95</v>
      </c>
      <c r="I40">
        <f>(IF(F40="Yes", 1, AVERAGE(G40:H40)) + G40 + H40)/3</f>
        <v>0.93150000000000011</v>
      </c>
    </row>
    <row r="41" spans="1:9" x14ac:dyDescent="0.3">
      <c r="A41">
        <v>24</v>
      </c>
      <c r="B41">
        <v>24</v>
      </c>
      <c r="C41">
        <v>10</v>
      </c>
      <c r="D41">
        <v>10</v>
      </c>
      <c r="E41">
        <v>24</v>
      </c>
      <c r="G41">
        <v>0.155</v>
      </c>
      <c r="H41">
        <v>0.95</v>
      </c>
      <c r="I41">
        <f t="shared" ref="I41:I82" si="3">(IF(F41="Yes", 1, AVERAGE(G41:H41)) + G41 + H41)/3</f>
        <v>0.55249999999999999</v>
      </c>
    </row>
    <row r="42" spans="1:9" x14ac:dyDescent="0.3">
      <c r="A42">
        <v>32</v>
      </c>
      <c r="B42">
        <v>32</v>
      </c>
      <c r="C42">
        <v>18</v>
      </c>
      <c r="D42">
        <v>18</v>
      </c>
      <c r="E42">
        <v>32</v>
      </c>
      <c r="G42">
        <v>0.98099999999999998</v>
      </c>
      <c r="H42">
        <v>0.9</v>
      </c>
      <c r="I42">
        <f t="shared" si="3"/>
        <v>0.9405</v>
      </c>
    </row>
    <row r="43" spans="1:9" x14ac:dyDescent="0.3">
      <c r="A43">
        <v>44</v>
      </c>
      <c r="B43">
        <v>44</v>
      </c>
      <c r="C43">
        <v>30</v>
      </c>
      <c r="D43">
        <v>30</v>
      </c>
      <c r="E43">
        <v>44</v>
      </c>
      <c r="G43">
        <v>0.02</v>
      </c>
      <c r="H43">
        <v>0.9</v>
      </c>
      <c r="I43">
        <f t="shared" si="3"/>
        <v>0.46</v>
      </c>
    </row>
    <row r="44" spans="1:9" x14ac:dyDescent="0.3">
      <c r="A44">
        <v>49</v>
      </c>
      <c r="B44">
        <v>49</v>
      </c>
      <c r="E44">
        <v>49</v>
      </c>
      <c r="G44">
        <v>0.99399999999999999</v>
      </c>
      <c r="H44">
        <v>0.95</v>
      </c>
      <c r="I44">
        <f t="shared" si="3"/>
        <v>0.97199999999999998</v>
      </c>
    </row>
    <row r="45" spans="1:9" x14ac:dyDescent="0.3">
      <c r="C45">
        <v>35</v>
      </c>
      <c r="D45">
        <v>35</v>
      </c>
      <c r="G45">
        <v>0.99299999999999999</v>
      </c>
      <c r="H45">
        <v>0.95</v>
      </c>
      <c r="I45">
        <f t="shared" si="3"/>
        <v>0.97150000000000014</v>
      </c>
    </row>
    <row r="46" spans="1:9" x14ac:dyDescent="0.3">
      <c r="A46">
        <v>77</v>
      </c>
      <c r="B46">
        <v>66</v>
      </c>
      <c r="C46">
        <f t="shared" ref="C46:C81" si="4">B46-13</f>
        <v>53</v>
      </c>
      <c r="D46">
        <v>52</v>
      </c>
      <c r="E46">
        <v>80</v>
      </c>
      <c r="G46">
        <v>0.14099999999999999</v>
      </c>
      <c r="H46">
        <v>0.85</v>
      </c>
      <c r="I46">
        <f t="shared" si="3"/>
        <v>0.4955</v>
      </c>
    </row>
    <row r="47" spans="1:9" x14ac:dyDescent="0.3">
      <c r="A47">
        <v>79</v>
      </c>
      <c r="B47">
        <v>68</v>
      </c>
      <c r="C47">
        <f t="shared" si="4"/>
        <v>55</v>
      </c>
      <c r="D47">
        <v>54</v>
      </c>
      <c r="E47">
        <v>82</v>
      </c>
      <c r="G47">
        <v>0.27400000000000002</v>
      </c>
      <c r="H47">
        <v>0.95</v>
      </c>
      <c r="I47">
        <f t="shared" si="3"/>
        <v>0.61199999999999999</v>
      </c>
    </row>
    <row r="48" spans="1:9" x14ac:dyDescent="0.3">
      <c r="A48">
        <v>80</v>
      </c>
      <c r="B48">
        <v>69</v>
      </c>
      <c r="C48">
        <f t="shared" si="4"/>
        <v>56</v>
      </c>
      <c r="D48">
        <v>55</v>
      </c>
      <c r="E48">
        <v>83</v>
      </c>
      <c r="G48">
        <v>7.3999999999999996E-2</v>
      </c>
      <c r="H48">
        <v>1</v>
      </c>
      <c r="I48">
        <f t="shared" si="3"/>
        <v>0.53700000000000003</v>
      </c>
    </row>
    <row r="49" spans="1:9" x14ac:dyDescent="0.3">
      <c r="A49">
        <v>96</v>
      </c>
      <c r="B49">
        <v>85</v>
      </c>
      <c r="C49">
        <f t="shared" si="4"/>
        <v>72</v>
      </c>
      <c r="D49">
        <v>71</v>
      </c>
      <c r="E49">
        <v>99</v>
      </c>
      <c r="G49">
        <v>0.441</v>
      </c>
      <c r="H49">
        <v>0.9</v>
      </c>
      <c r="I49">
        <f t="shared" si="3"/>
        <v>0.67049999999999998</v>
      </c>
    </row>
    <row r="50" spans="1:9" x14ac:dyDescent="0.3">
      <c r="A50">
        <v>99</v>
      </c>
      <c r="B50">
        <v>88</v>
      </c>
      <c r="C50">
        <f t="shared" si="4"/>
        <v>75</v>
      </c>
      <c r="D50">
        <v>74</v>
      </c>
      <c r="E50">
        <v>102</v>
      </c>
      <c r="G50">
        <v>0.997</v>
      </c>
      <c r="H50">
        <v>0.95</v>
      </c>
      <c r="I50">
        <f t="shared" si="3"/>
        <v>0.97349999999999992</v>
      </c>
    </row>
    <row r="51" spans="1:9" x14ac:dyDescent="0.3">
      <c r="A51">
        <v>130</v>
      </c>
      <c r="B51">
        <v>119</v>
      </c>
      <c r="C51">
        <f t="shared" si="4"/>
        <v>106</v>
      </c>
      <c r="D51">
        <v>105</v>
      </c>
      <c r="E51">
        <f t="shared" ref="E51:E81" si="5">A51+3</f>
        <v>133</v>
      </c>
      <c r="G51">
        <v>7.0000000000000001E-3</v>
      </c>
      <c r="H51">
        <v>0.75</v>
      </c>
      <c r="I51">
        <f t="shared" si="3"/>
        <v>0.3785</v>
      </c>
    </row>
    <row r="52" spans="1:9" x14ac:dyDescent="0.3">
      <c r="A52">
        <v>161</v>
      </c>
      <c r="B52">
        <v>150</v>
      </c>
      <c r="C52">
        <f t="shared" si="4"/>
        <v>137</v>
      </c>
      <c r="D52">
        <v>136</v>
      </c>
      <c r="E52">
        <f t="shared" si="5"/>
        <v>164</v>
      </c>
      <c r="G52">
        <v>7.4999999999999997E-2</v>
      </c>
      <c r="H52">
        <v>0.95</v>
      </c>
      <c r="I52">
        <f t="shared" si="3"/>
        <v>0.51249999999999996</v>
      </c>
    </row>
    <row r="53" spans="1:9" x14ac:dyDescent="0.3">
      <c r="A53">
        <v>163</v>
      </c>
      <c r="B53">
        <v>152</v>
      </c>
      <c r="C53">
        <f t="shared" si="4"/>
        <v>139</v>
      </c>
      <c r="D53">
        <v>138</v>
      </c>
      <c r="E53">
        <f t="shared" si="5"/>
        <v>166</v>
      </c>
      <c r="G53">
        <v>0.80500000000000005</v>
      </c>
      <c r="H53">
        <v>0.95</v>
      </c>
      <c r="I53">
        <f t="shared" si="3"/>
        <v>0.87750000000000006</v>
      </c>
    </row>
    <row r="54" spans="1:9" x14ac:dyDescent="0.3">
      <c r="A54">
        <v>178</v>
      </c>
      <c r="B54">
        <v>167</v>
      </c>
      <c r="C54">
        <f t="shared" si="4"/>
        <v>154</v>
      </c>
      <c r="D54">
        <v>153</v>
      </c>
      <c r="E54">
        <f t="shared" si="5"/>
        <v>181</v>
      </c>
      <c r="G54">
        <v>0.14299999999999999</v>
      </c>
      <c r="H54">
        <v>0.9</v>
      </c>
      <c r="I54">
        <f t="shared" si="3"/>
        <v>0.52149999999999996</v>
      </c>
    </row>
    <row r="55" spans="1:9" x14ac:dyDescent="0.3">
      <c r="A55">
        <v>222</v>
      </c>
      <c r="B55">
        <v>211</v>
      </c>
      <c r="C55">
        <f t="shared" si="4"/>
        <v>198</v>
      </c>
      <c r="D55">
        <v>197</v>
      </c>
      <c r="E55">
        <f t="shared" si="5"/>
        <v>225</v>
      </c>
      <c r="G55">
        <v>4.0000000000000001E-3</v>
      </c>
      <c r="H55">
        <v>0.9</v>
      </c>
      <c r="I55">
        <f t="shared" si="3"/>
        <v>0.45200000000000001</v>
      </c>
    </row>
    <row r="56" spans="1:9" x14ac:dyDescent="0.3">
      <c r="A56">
        <v>251</v>
      </c>
      <c r="B56">
        <v>240</v>
      </c>
      <c r="C56">
        <f t="shared" si="4"/>
        <v>227</v>
      </c>
      <c r="D56">
        <v>226</v>
      </c>
      <c r="E56">
        <f t="shared" si="5"/>
        <v>254</v>
      </c>
      <c r="G56">
        <v>1.2E-2</v>
      </c>
      <c r="H56">
        <v>0.95</v>
      </c>
      <c r="I56">
        <f t="shared" si="3"/>
        <v>0.48100000000000004</v>
      </c>
    </row>
    <row r="57" spans="1:9" x14ac:dyDescent="0.3">
      <c r="A57">
        <v>252</v>
      </c>
      <c r="B57">
        <v>241</v>
      </c>
      <c r="C57">
        <f t="shared" si="4"/>
        <v>228</v>
      </c>
      <c r="D57">
        <v>227</v>
      </c>
      <c r="E57">
        <f t="shared" si="5"/>
        <v>255</v>
      </c>
      <c r="G57">
        <v>8.7999999999999995E-2</v>
      </c>
      <c r="H57">
        <v>0.95</v>
      </c>
      <c r="I57">
        <f t="shared" si="3"/>
        <v>0.51900000000000002</v>
      </c>
    </row>
    <row r="58" spans="1:9" x14ac:dyDescent="0.3">
      <c r="A58">
        <v>256</v>
      </c>
      <c r="B58">
        <v>245</v>
      </c>
      <c r="C58">
        <f t="shared" si="4"/>
        <v>232</v>
      </c>
      <c r="D58">
        <v>231</v>
      </c>
      <c r="E58">
        <f t="shared" si="5"/>
        <v>259</v>
      </c>
      <c r="G58">
        <v>1.4E-2</v>
      </c>
      <c r="H58">
        <v>0.95</v>
      </c>
      <c r="I58">
        <f t="shared" si="3"/>
        <v>0.48199999999999998</v>
      </c>
    </row>
    <row r="59" spans="1:9" x14ac:dyDescent="0.3">
      <c r="A59">
        <v>295</v>
      </c>
      <c r="B59">
        <v>284</v>
      </c>
      <c r="C59">
        <f t="shared" si="4"/>
        <v>271</v>
      </c>
      <c r="D59">
        <v>270</v>
      </c>
      <c r="E59">
        <f t="shared" si="5"/>
        <v>298</v>
      </c>
      <c r="G59">
        <v>6.0000000000000001E-3</v>
      </c>
      <c r="H59">
        <v>0.95</v>
      </c>
      <c r="I59">
        <f t="shared" si="3"/>
        <v>0.47799999999999998</v>
      </c>
    </row>
    <row r="60" spans="1:9" x14ac:dyDescent="0.3">
      <c r="A60">
        <v>301</v>
      </c>
      <c r="B60">
        <v>290</v>
      </c>
      <c r="C60">
        <f t="shared" si="4"/>
        <v>277</v>
      </c>
      <c r="D60">
        <v>276</v>
      </c>
      <c r="E60">
        <f t="shared" si="5"/>
        <v>304</v>
      </c>
      <c r="G60">
        <v>0.23499999999999999</v>
      </c>
      <c r="H60">
        <v>0.9</v>
      </c>
      <c r="I60">
        <f t="shared" si="3"/>
        <v>0.5675</v>
      </c>
    </row>
    <row r="61" spans="1:9" x14ac:dyDescent="0.3">
      <c r="A61">
        <v>317</v>
      </c>
      <c r="B61">
        <v>306</v>
      </c>
      <c r="C61">
        <f t="shared" si="4"/>
        <v>293</v>
      </c>
      <c r="D61">
        <v>292</v>
      </c>
      <c r="E61">
        <f t="shared" si="5"/>
        <v>320</v>
      </c>
      <c r="G61">
        <v>7.5999999999999998E-2</v>
      </c>
      <c r="H61">
        <v>0.95</v>
      </c>
      <c r="I61">
        <f t="shared" si="3"/>
        <v>0.51300000000000001</v>
      </c>
    </row>
    <row r="62" spans="1:9" x14ac:dyDescent="0.3">
      <c r="A62">
        <v>319</v>
      </c>
      <c r="B62">
        <v>308</v>
      </c>
      <c r="C62">
        <f t="shared" si="4"/>
        <v>295</v>
      </c>
      <c r="D62">
        <v>294</v>
      </c>
      <c r="E62">
        <f t="shared" si="5"/>
        <v>322</v>
      </c>
      <c r="G62">
        <v>0.10100000000000001</v>
      </c>
      <c r="H62">
        <v>1</v>
      </c>
      <c r="I62">
        <f t="shared" si="3"/>
        <v>0.55049999999999999</v>
      </c>
    </row>
    <row r="63" spans="1:9" x14ac:dyDescent="0.3">
      <c r="A63">
        <v>321</v>
      </c>
      <c r="B63">
        <v>310</v>
      </c>
      <c r="C63">
        <f t="shared" si="4"/>
        <v>297</v>
      </c>
      <c r="D63">
        <v>296</v>
      </c>
      <c r="E63">
        <f t="shared" si="5"/>
        <v>324</v>
      </c>
      <c r="G63">
        <v>0.93600000000000005</v>
      </c>
      <c r="H63">
        <v>1</v>
      </c>
      <c r="I63">
        <f t="shared" si="3"/>
        <v>0.96799999999999997</v>
      </c>
    </row>
    <row r="64" spans="1:9" x14ac:dyDescent="0.3">
      <c r="A64">
        <v>323</v>
      </c>
      <c r="B64">
        <v>312</v>
      </c>
      <c r="C64">
        <f t="shared" si="4"/>
        <v>299</v>
      </c>
      <c r="D64">
        <v>298</v>
      </c>
      <c r="E64">
        <f t="shared" si="5"/>
        <v>326</v>
      </c>
      <c r="G64">
        <v>0.95299999999999996</v>
      </c>
      <c r="H64">
        <v>1</v>
      </c>
      <c r="I64">
        <f t="shared" si="3"/>
        <v>0.97650000000000003</v>
      </c>
    </row>
    <row r="65" spans="1:9" x14ac:dyDescent="0.3">
      <c r="A65">
        <v>343</v>
      </c>
      <c r="B65">
        <v>332</v>
      </c>
      <c r="C65">
        <f t="shared" si="4"/>
        <v>319</v>
      </c>
      <c r="D65">
        <v>318</v>
      </c>
      <c r="E65">
        <f t="shared" si="5"/>
        <v>346</v>
      </c>
      <c r="G65">
        <v>1.7999999999999999E-2</v>
      </c>
      <c r="H65">
        <v>0.95</v>
      </c>
      <c r="I65">
        <f t="shared" si="3"/>
        <v>0.48399999999999999</v>
      </c>
    </row>
    <row r="66" spans="1:9" x14ac:dyDescent="0.3">
      <c r="A66">
        <v>360</v>
      </c>
      <c r="B66">
        <v>349</v>
      </c>
      <c r="C66">
        <f t="shared" si="4"/>
        <v>336</v>
      </c>
      <c r="D66">
        <v>335</v>
      </c>
      <c r="E66">
        <f t="shared" si="5"/>
        <v>363</v>
      </c>
      <c r="G66">
        <v>0.996</v>
      </c>
      <c r="H66">
        <v>1</v>
      </c>
      <c r="I66">
        <f t="shared" si="3"/>
        <v>0.99799999999999989</v>
      </c>
    </row>
    <row r="67" spans="1:9" x14ac:dyDescent="0.3">
      <c r="A67">
        <v>368</v>
      </c>
      <c r="B67">
        <v>357</v>
      </c>
      <c r="C67">
        <f t="shared" si="4"/>
        <v>344</v>
      </c>
      <c r="D67">
        <v>343</v>
      </c>
      <c r="E67">
        <f t="shared" si="5"/>
        <v>371</v>
      </c>
      <c r="G67">
        <v>0.08</v>
      </c>
      <c r="H67">
        <v>0.95</v>
      </c>
      <c r="I67">
        <f t="shared" si="3"/>
        <v>0.51500000000000001</v>
      </c>
    </row>
    <row r="68" spans="1:9" x14ac:dyDescent="0.3">
      <c r="A68">
        <v>369</v>
      </c>
      <c r="B68">
        <v>358</v>
      </c>
      <c r="C68">
        <f t="shared" si="4"/>
        <v>345</v>
      </c>
      <c r="D68">
        <v>344</v>
      </c>
      <c r="E68">
        <f t="shared" si="5"/>
        <v>372</v>
      </c>
      <c r="G68">
        <v>0.10299999999999999</v>
      </c>
      <c r="H68">
        <v>0.95</v>
      </c>
      <c r="I68">
        <f t="shared" si="3"/>
        <v>0.52649999999999997</v>
      </c>
    </row>
    <row r="69" spans="1:9" x14ac:dyDescent="0.3">
      <c r="A69">
        <v>392</v>
      </c>
      <c r="B69">
        <v>381</v>
      </c>
      <c r="C69">
        <f t="shared" si="4"/>
        <v>368</v>
      </c>
      <c r="D69">
        <v>367</v>
      </c>
      <c r="E69">
        <f t="shared" si="5"/>
        <v>395</v>
      </c>
      <c r="G69">
        <v>0.44700000000000001</v>
      </c>
      <c r="H69">
        <v>0.95</v>
      </c>
      <c r="I69">
        <f t="shared" si="3"/>
        <v>0.69850000000000001</v>
      </c>
    </row>
    <row r="70" spans="1:9" x14ac:dyDescent="0.3">
      <c r="A70">
        <v>403</v>
      </c>
      <c r="B70">
        <v>392</v>
      </c>
      <c r="C70">
        <f t="shared" si="4"/>
        <v>379</v>
      </c>
      <c r="D70">
        <v>378</v>
      </c>
      <c r="E70">
        <f t="shared" si="5"/>
        <v>406</v>
      </c>
      <c r="G70">
        <v>1.9E-2</v>
      </c>
      <c r="H70">
        <v>0.9</v>
      </c>
      <c r="I70">
        <f t="shared" si="3"/>
        <v>0.45950000000000002</v>
      </c>
    </row>
    <row r="71" spans="1:9" x14ac:dyDescent="0.3">
      <c r="A71">
        <v>409</v>
      </c>
      <c r="B71">
        <v>398</v>
      </c>
      <c r="C71">
        <f t="shared" si="4"/>
        <v>385</v>
      </c>
      <c r="D71">
        <v>384</v>
      </c>
      <c r="E71">
        <f t="shared" si="5"/>
        <v>412</v>
      </c>
      <c r="G71">
        <v>1.2999999999999999E-2</v>
      </c>
      <c r="H71">
        <v>0.9</v>
      </c>
      <c r="I71">
        <f t="shared" si="3"/>
        <v>0.45649999999999996</v>
      </c>
    </row>
    <row r="72" spans="1:9" x14ac:dyDescent="0.3">
      <c r="A72">
        <v>444</v>
      </c>
      <c r="B72">
        <v>433</v>
      </c>
      <c r="C72">
        <f t="shared" si="4"/>
        <v>420</v>
      </c>
      <c r="D72">
        <v>419</v>
      </c>
      <c r="E72">
        <f t="shared" si="5"/>
        <v>447</v>
      </c>
      <c r="G72">
        <v>7.3999999999999996E-2</v>
      </c>
      <c r="H72">
        <v>0.8</v>
      </c>
      <c r="I72">
        <f t="shared" si="3"/>
        <v>0.437</v>
      </c>
    </row>
    <row r="73" spans="1:9" x14ac:dyDescent="0.3">
      <c r="A73">
        <v>484</v>
      </c>
      <c r="B73">
        <v>473</v>
      </c>
      <c r="C73">
        <f t="shared" si="4"/>
        <v>460</v>
      </c>
      <c r="D73">
        <v>459</v>
      </c>
      <c r="E73">
        <f t="shared" si="5"/>
        <v>487</v>
      </c>
      <c r="G73">
        <v>4.4999999999999998E-2</v>
      </c>
      <c r="H73">
        <v>0.85</v>
      </c>
      <c r="I73">
        <f t="shared" si="3"/>
        <v>0.44750000000000001</v>
      </c>
    </row>
    <row r="74" spans="1:9" x14ac:dyDescent="0.3">
      <c r="A74">
        <v>505</v>
      </c>
      <c r="B74">
        <v>494</v>
      </c>
      <c r="C74">
        <f t="shared" si="4"/>
        <v>481</v>
      </c>
      <c r="D74">
        <v>480</v>
      </c>
      <c r="E74">
        <f t="shared" si="5"/>
        <v>508</v>
      </c>
      <c r="G74">
        <v>0.72299999999999998</v>
      </c>
      <c r="H74">
        <v>0.9</v>
      </c>
      <c r="I74">
        <f t="shared" si="3"/>
        <v>0.8115</v>
      </c>
    </row>
    <row r="75" spans="1:9" x14ac:dyDescent="0.3">
      <c r="A75">
        <v>508</v>
      </c>
      <c r="B75">
        <v>497</v>
      </c>
      <c r="C75">
        <f t="shared" si="4"/>
        <v>484</v>
      </c>
      <c r="D75">
        <v>483</v>
      </c>
      <c r="E75">
        <f t="shared" si="5"/>
        <v>511</v>
      </c>
      <c r="G75">
        <v>0.94499999999999995</v>
      </c>
      <c r="H75">
        <v>1</v>
      </c>
      <c r="I75">
        <f t="shared" si="3"/>
        <v>0.97250000000000003</v>
      </c>
    </row>
    <row r="76" spans="1:9" x14ac:dyDescent="0.3">
      <c r="A76">
        <v>511</v>
      </c>
      <c r="B76">
        <v>500</v>
      </c>
      <c r="C76">
        <f t="shared" si="4"/>
        <v>487</v>
      </c>
      <c r="D76">
        <v>486</v>
      </c>
      <c r="E76">
        <f t="shared" si="5"/>
        <v>514</v>
      </c>
      <c r="G76">
        <v>0.96</v>
      </c>
      <c r="H76">
        <v>1</v>
      </c>
      <c r="I76">
        <f t="shared" si="3"/>
        <v>0.98</v>
      </c>
    </row>
    <row r="77" spans="1:9" x14ac:dyDescent="0.3">
      <c r="A77">
        <v>512</v>
      </c>
      <c r="B77">
        <v>501</v>
      </c>
      <c r="C77">
        <f t="shared" si="4"/>
        <v>488</v>
      </c>
      <c r="D77">
        <v>487</v>
      </c>
      <c r="E77">
        <f t="shared" si="5"/>
        <v>515</v>
      </c>
      <c r="G77">
        <v>0.97899999999999998</v>
      </c>
      <c r="H77">
        <v>1</v>
      </c>
      <c r="I77">
        <f t="shared" si="3"/>
        <v>0.98950000000000005</v>
      </c>
    </row>
    <row r="78" spans="1:9" x14ac:dyDescent="0.3">
      <c r="A78">
        <v>515</v>
      </c>
      <c r="B78">
        <v>504</v>
      </c>
      <c r="C78">
        <f t="shared" si="4"/>
        <v>491</v>
      </c>
      <c r="D78">
        <v>490</v>
      </c>
      <c r="E78">
        <f t="shared" si="5"/>
        <v>518</v>
      </c>
      <c r="G78">
        <v>0.98499999999999999</v>
      </c>
      <c r="H78">
        <v>1</v>
      </c>
      <c r="I78">
        <f t="shared" si="3"/>
        <v>0.99250000000000005</v>
      </c>
    </row>
    <row r="79" spans="1:9" x14ac:dyDescent="0.3">
      <c r="A79">
        <v>532</v>
      </c>
      <c r="B79">
        <v>521</v>
      </c>
      <c r="C79">
        <f t="shared" si="4"/>
        <v>508</v>
      </c>
      <c r="D79">
        <v>507</v>
      </c>
      <c r="E79">
        <f t="shared" si="5"/>
        <v>535</v>
      </c>
      <c r="G79">
        <v>0.93899999999999995</v>
      </c>
      <c r="H79">
        <v>0.9</v>
      </c>
      <c r="I79">
        <f t="shared" si="3"/>
        <v>0.91949999999999987</v>
      </c>
    </row>
    <row r="80" spans="1:9" x14ac:dyDescent="0.3">
      <c r="A80">
        <v>535</v>
      </c>
      <c r="B80">
        <v>524</v>
      </c>
      <c r="C80">
        <f t="shared" si="4"/>
        <v>511</v>
      </c>
      <c r="D80">
        <v>510</v>
      </c>
      <c r="E80">
        <f t="shared" si="5"/>
        <v>538</v>
      </c>
      <c r="G80">
        <v>0.42899999999999999</v>
      </c>
      <c r="H80">
        <v>0.95</v>
      </c>
      <c r="I80">
        <f t="shared" si="3"/>
        <v>0.68950000000000011</v>
      </c>
    </row>
    <row r="81" spans="1:9" x14ac:dyDescent="0.3">
      <c r="A81">
        <v>540</v>
      </c>
      <c r="B81">
        <v>529</v>
      </c>
      <c r="C81">
        <f t="shared" si="4"/>
        <v>516</v>
      </c>
      <c r="D81">
        <v>515</v>
      </c>
      <c r="E81">
        <f t="shared" si="5"/>
        <v>543</v>
      </c>
      <c r="G81">
        <v>0.88</v>
      </c>
      <c r="H81">
        <v>0.9</v>
      </c>
      <c r="I81">
        <f t="shared" si="3"/>
        <v>0.89</v>
      </c>
    </row>
    <row r="82" spans="1:9" x14ac:dyDescent="0.3">
      <c r="A82">
        <v>543</v>
      </c>
      <c r="B82">
        <v>532</v>
      </c>
      <c r="C82">
        <f>B82-13</f>
        <v>519</v>
      </c>
      <c r="D82">
        <v>518</v>
      </c>
      <c r="E82">
        <f>A82+3</f>
        <v>546</v>
      </c>
      <c r="G82">
        <v>1.0999999999999999E-2</v>
      </c>
      <c r="I82">
        <f t="shared" si="3"/>
        <v>7.3333333333333332E-3</v>
      </c>
    </row>
    <row r="84" spans="1:9" x14ac:dyDescent="0.3">
      <c r="A84" t="s">
        <v>68</v>
      </c>
    </row>
    <row r="85" spans="1:9" x14ac:dyDescent="0.3">
      <c r="F85" t="s">
        <v>34</v>
      </c>
    </row>
    <row r="86" spans="1:9" x14ac:dyDescent="0.3">
      <c r="A86" t="s">
        <v>122</v>
      </c>
      <c r="B86" t="s">
        <v>123</v>
      </c>
      <c r="C86" t="s">
        <v>124</v>
      </c>
      <c r="D86" t="s">
        <v>125</v>
      </c>
      <c r="E86" t="s">
        <v>126</v>
      </c>
      <c r="F86" t="s">
        <v>35</v>
      </c>
      <c r="G86" t="s">
        <v>66</v>
      </c>
      <c r="H86" t="s">
        <v>13</v>
      </c>
    </row>
    <row r="87" spans="1:9" x14ac:dyDescent="0.3">
      <c r="A87">
        <v>2</v>
      </c>
      <c r="B87">
        <v>2</v>
      </c>
      <c r="E87">
        <v>2</v>
      </c>
      <c r="G87">
        <v>0.58799999999999997</v>
      </c>
      <c r="I87">
        <f t="shared" ref="I87:I114" si="6">(IF(F87="Yes", 1, AVERAGE(G87:H87)) + G87 + H87)/3</f>
        <v>0.39199999999999996</v>
      </c>
    </row>
    <row r="88" spans="1:9" x14ac:dyDescent="0.3">
      <c r="A88">
        <v>91</v>
      </c>
      <c r="B88">
        <v>80</v>
      </c>
      <c r="C88">
        <v>67</v>
      </c>
      <c r="D88">
        <v>66</v>
      </c>
      <c r="E88">
        <v>94</v>
      </c>
      <c r="G88">
        <v>0.246</v>
      </c>
      <c r="H88">
        <v>0.75</v>
      </c>
      <c r="I88">
        <f t="shared" si="6"/>
        <v>0.498</v>
      </c>
    </row>
    <row r="89" spans="1:9" x14ac:dyDescent="0.3">
      <c r="A89">
        <v>137</v>
      </c>
      <c r="B89">
        <v>126</v>
      </c>
      <c r="C89">
        <v>113</v>
      </c>
      <c r="D89">
        <v>112</v>
      </c>
      <c r="E89">
        <v>140</v>
      </c>
      <c r="G89">
        <v>0.57199999999999995</v>
      </c>
      <c r="H89">
        <v>0.6</v>
      </c>
      <c r="I89">
        <f t="shared" si="6"/>
        <v>0.58599999999999997</v>
      </c>
    </row>
    <row r="90" spans="1:9" x14ac:dyDescent="0.3">
      <c r="A90">
        <v>141</v>
      </c>
      <c r="B90">
        <v>130</v>
      </c>
      <c r="C90">
        <v>117</v>
      </c>
      <c r="D90">
        <v>116</v>
      </c>
      <c r="E90">
        <v>144</v>
      </c>
      <c r="G90">
        <v>1.4E-2</v>
      </c>
      <c r="H90">
        <v>0.65</v>
      </c>
      <c r="I90">
        <f t="shared" si="6"/>
        <v>0.33200000000000002</v>
      </c>
    </row>
    <row r="91" spans="1:9" x14ac:dyDescent="0.3">
      <c r="A91">
        <v>147</v>
      </c>
      <c r="B91">
        <v>136</v>
      </c>
      <c r="C91">
        <v>123</v>
      </c>
      <c r="D91">
        <v>122</v>
      </c>
      <c r="E91">
        <v>150</v>
      </c>
      <c r="G91">
        <v>8.9999999999999993E-3</v>
      </c>
      <c r="H91">
        <v>0.6</v>
      </c>
      <c r="I91">
        <f t="shared" si="6"/>
        <v>0.30449999999999999</v>
      </c>
    </row>
    <row r="92" spans="1:9" x14ac:dyDescent="0.3">
      <c r="A92">
        <v>155</v>
      </c>
      <c r="B92">
        <v>144</v>
      </c>
      <c r="C92">
        <v>131</v>
      </c>
      <c r="D92">
        <v>130</v>
      </c>
      <c r="E92">
        <v>158</v>
      </c>
      <c r="G92">
        <v>4.7E-2</v>
      </c>
      <c r="H92">
        <v>0.75</v>
      </c>
      <c r="I92">
        <f t="shared" si="6"/>
        <v>0.39850000000000002</v>
      </c>
    </row>
    <row r="93" spans="1:9" x14ac:dyDescent="0.3">
      <c r="A93">
        <v>201</v>
      </c>
      <c r="B93">
        <v>190</v>
      </c>
      <c r="C93">
        <v>177</v>
      </c>
      <c r="D93">
        <v>176</v>
      </c>
      <c r="E93">
        <v>204</v>
      </c>
      <c r="G93">
        <v>6.7000000000000004E-2</v>
      </c>
      <c r="H93">
        <v>0.65</v>
      </c>
      <c r="I93">
        <f t="shared" si="6"/>
        <v>0.35850000000000004</v>
      </c>
    </row>
    <row r="94" spans="1:9" x14ac:dyDescent="0.3">
      <c r="A94">
        <v>204</v>
      </c>
      <c r="B94">
        <v>193</v>
      </c>
      <c r="C94">
        <v>180</v>
      </c>
      <c r="D94">
        <v>179</v>
      </c>
      <c r="E94">
        <v>207</v>
      </c>
      <c r="G94">
        <v>0.26400000000000001</v>
      </c>
      <c r="H94">
        <v>0.65</v>
      </c>
      <c r="I94">
        <f t="shared" si="6"/>
        <v>0.45700000000000002</v>
      </c>
    </row>
    <row r="95" spans="1:9" x14ac:dyDescent="0.3">
      <c r="A95">
        <v>216</v>
      </c>
      <c r="B95">
        <v>205</v>
      </c>
      <c r="C95">
        <v>192</v>
      </c>
      <c r="D95">
        <v>191</v>
      </c>
      <c r="E95">
        <v>219</v>
      </c>
      <c r="G95">
        <v>0.105</v>
      </c>
      <c r="H95">
        <v>0.6</v>
      </c>
      <c r="I95">
        <f t="shared" si="6"/>
        <v>0.35249999999999998</v>
      </c>
    </row>
    <row r="96" spans="1:9" x14ac:dyDescent="0.3">
      <c r="A96">
        <v>229</v>
      </c>
      <c r="B96">
        <v>218</v>
      </c>
      <c r="C96">
        <v>205</v>
      </c>
      <c r="D96">
        <v>204</v>
      </c>
      <c r="E96">
        <v>232</v>
      </c>
      <c r="G96">
        <v>0.43099999999999999</v>
      </c>
      <c r="H96">
        <v>0.55000000000000004</v>
      </c>
      <c r="I96">
        <f t="shared" si="6"/>
        <v>0.49049999999999999</v>
      </c>
    </row>
    <row r="97" spans="1:9" x14ac:dyDescent="0.3">
      <c r="A97">
        <v>253</v>
      </c>
      <c r="B97">
        <v>242</v>
      </c>
      <c r="C97">
        <v>229</v>
      </c>
      <c r="D97">
        <v>228</v>
      </c>
      <c r="E97">
        <v>256</v>
      </c>
      <c r="G97">
        <v>0.255</v>
      </c>
      <c r="H97">
        <v>0.85</v>
      </c>
      <c r="I97">
        <f t="shared" si="6"/>
        <v>0.55249999999999999</v>
      </c>
    </row>
    <row r="98" spans="1:9" x14ac:dyDescent="0.3">
      <c r="A98">
        <v>285</v>
      </c>
      <c r="B98">
        <v>274</v>
      </c>
      <c r="C98">
        <v>261</v>
      </c>
      <c r="D98">
        <v>260</v>
      </c>
      <c r="E98">
        <v>288</v>
      </c>
      <c r="G98">
        <v>7.1999999999999995E-2</v>
      </c>
      <c r="H98">
        <v>0.55000000000000004</v>
      </c>
      <c r="I98">
        <f t="shared" si="6"/>
        <v>0.311</v>
      </c>
    </row>
    <row r="99" spans="1:9" x14ac:dyDescent="0.3">
      <c r="A99">
        <v>288</v>
      </c>
      <c r="B99">
        <v>277</v>
      </c>
      <c r="C99">
        <v>264</v>
      </c>
      <c r="D99">
        <v>263</v>
      </c>
      <c r="E99">
        <v>291</v>
      </c>
      <c r="G99">
        <v>0.27500000000000002</v>
      </c>
      <c r="H99">
        <v>0.9</v>
      </c>
      <c r="I99">
        <f t="shared" si="6"/>
        <v>0.58750000000000002</v>
      </c>
    </row>
    <row r="100" spans="1:9" x14ac:dyDescent="0.3">
      <c r="A100">
        <v>333</v>
      </c>
      <c r="B100">
        <v>322</v>
      </c>
      <c r="C100">
        <v>309</v>
      </c>
      <c r="D100">
        <v>308</v>
      </c>
      <c r="E100">
        <v>336</v>
      </c>
      <c r="G100">
        <v>2.1000000000000001E-2</v>
      </c>
      <c r="H100">
        <v>0.5</v>
      </c>
      <c r="I100">
        <f t="shared" si="6"/>
        <v>0.26050000000000001</v>
      </c>
    </row>
    <row r="101" spans="1:9" x14ac:dyDescent="0.3">
      <c r="A101">
        <v>349</v>
      </c>
      <c r="B101">
        <v>338</v>
      </c>
      <c r="C101">
        <v>325</v>
      </c>
      <c r="D101">
        <v>324</v>
      </c>
      <c r="E101">
        <v>352</v>
      </c>
      <c r="G101">
        <v>0.86499999999999999</v>
      </c>
      <c r="H101">
        <v>0.55000000000000004</v>
      </c>
      <c r="I101">
        <f t="shared" si="6"/>
        <v>0.70750000000000002</v>
      </c>
    </row>
    <row r="102" spans="1:9" x14ac:dyDescent="0.3">
      <c r="A102">
        <v>371</v>
      </c>
      <c r="B102">
        <v>360</v>
      </c>
      <c r="C102">
        <v>347</v>
      </c>
      <c r="D102">
        <v>346</v>
      </c>
      <c r="E102">
        <v>374</v>
      </c>
      <c r="G102">
        <v>7.4999999999999997E-2</v>
      </c>
      <c r="H102">
        <v>0.85</v>
      </c>
      <c r="I102">
        <f t="shared" si="6"/>
        <v>0.46249999999999997</v>
      </c>
    </row>
    <row r="103" spans="1:9" x14ac:dyDescent="0.3">
      <c r="A103">
        <v>405</v>
      </c>
      <c r="B103">
        <v>394</v>
      </c>
      <c r="C103">
        <v>381</v>
      </c>
      <c r="D103">
        <v>380</v>
      </c>
      <c r="E103">
        <v>408</v>
      </c>
      <c r="G103">
        <v>0.10100000000000001</v>
      </c>
      <c r="H103">
        <v>0.95</v>
      </c>
      <c r="I103">
        <f t="shared" si="6"/>
        <v>0.52549999999999997</v>
      </c>
    </row>
    <row r="104" spans="1:9" x14ac:dyDescent="0.3">
      <c r="A104">
        <v>431</v>
      </c>
      <c r="B104">
        <v>420</v>
      </c>
      <c r="C104">
        <v>407</v>
      </c>
      <c r="D104">
        <v>406</v>
      </c>
      <c r="E104">
        <v>434</v>
      </c>
      <c r="G104">
        <v>2.1999999999999999E-2</v>
      </c>
      <c r="H104">
        <v>0.6</v>
      </c>
      <c r="I104">
        <f t="shared" si="6"/>
        <v>0.311</v>
      </c>
    </row>
    <row r="105" spans="1:9" x14ac:dyDescent="0.3">
      <c r="A105">
        <v>442</v>
      </c>
      <c r="B105">
        <v>431</v>
      </c>
      <c r="C105">
        <v>418</v>
      </c>
      <c r="D105">
        <v>417</v>
      </c>
      <c r="E105">
        <v>445</v>
      </c>
      <c r="G105">
        <v>8.9999999999999993E-3</v>
      </c>
      <c r="H105">
        <v>0.6</v>
      </c>
      <c r="I105">
        <f t="shared" si="6"/>
        <v>0.30449999999999999</v>
      </c>
    </row>
    <row r="106" spans="1:9" x14ac:dyDescent="0.3">
      <c r="A106">
        <v>449</v>
      </c>
      <c r="B106">
        <v>438</v>
      </c>
      <c r="C106">
        <v>425</v>
      </c>
      <c r="D106">
        <v>424</v>
      </c>
      <c r="E106">
        <v>452</v>
      </c>
      <c r="G106">
        <v>3.7999999999999999E-2</v>
      </c>
      <c r="H106">
        <v>0.5</v>
      </c>
      <c r="I106">
        <f t="shared" si="6"/>
        <v>0.26899999999999996</v>
      </c>
    </row>
    <row r="107" spans="1:9" x14ac:dyDescent="0.3">
      <c r="A107">
        <v>461</v>
      </c>
      <c r="B107">
        <v>450</v>
      </c>
      <c r="C107">
        <v>437</v>
      </c>
      <c r="D107">
        <v>436</v>
      </c>
      <c r="E107">
        <v>464</v>
      </c>
      <c r="G107">
        <v>0.9</v>
      </c>
      <c r="H107">
        <v>0.55000000000000004</v>
      </c>
      <c r="I107">
        <f t="shared" si="6"/>
        <v>0.72499999999999998</v>
      </c>
    </row>
    <row r="108" spans="1:9" x14ac:dyDescent="0.3">
      <c r="A108">
        <v>464</v>
      </c>
      <c r="B108">
        <v>453</v>
      </c>
      <c r="C108">
        <v>440</v>
      </c>
      <c r="D108">
        <v>439</v>
      </c>
      <c r="E108">
        <v>467</v>
      </c>
      <c r="G108">
        <v>0.28399999999999997</v>
      </c>
      <c r="H108">
        <v>1</v>
      </c>
      <c r="I108">
        <f t="shared" si="6"/>
        <v>0.64200000000000002</v>
      </c>
    </row>
    <row r="109" spans="1:9" x14ac:dyDescent="0.3">
      <c r="A109">
        <v>465</v>
      </c>
      <c r="B109">
        <v>454</v>
      </c>
      <c r="C109">
        <v>441</v>
      </c>
      <c r="D109">
        <v>440</v>
      </c>
      <c r="E109">
        <v>468</v>
      </c>
      <c r="G109">
        <v>0.35799999999999998</v>
      </c>
      <c r="H109">
        <v>0.95</v>
      </c>
      <c r="I109">
        <f t="shared" si="6"/>
        <v>0.65400000000000003</v>
      </c>
    </row>
    <row r="110" spans="1:9" x14ac:dyDescent="0.3">
      <c r="A110">
        <v>474</v>
      </c>
      <c r="B110">
        <v>463</v>
      </c>
      <c r="C110">
        <v>450</v>
      </c>
      <c r="D110">
        <v>449</v>
      </c>
      <c r="E110">
        <v>477</v>
      </c>
      <c r="G110">
        <v>0.95899999999999996</v>
      </c>
      <c r="H110">
        <v>0.6</v>
      </c>
      <c r="I110">
        <f t="shared" si="6"/>
        <v>0.77949999999999997</v>
      </c>
    </row>
    <row r="111" spans="1:9" x14ac:dyDescent="0.3">
      <c r="A111">
        <v>480</v>
      </c>
      <c r="B111">
        <v>469</v>
      </c>
      <c r="C111">
        <v>456</v>
      </c>
      <c r="D111">
        <v>455</v>
      </c>
      <c r="E111">
        <v>483</v>
      </c>
      <c r="G111">
        <v>4.1000000000000002E-2</v>
      </c>
      <c r="H111">
        <v>0.65</v>
      </c>
      <c r="I111">
        <f t="shared" si="6"/>
        <v>0.34549999999999997</v>
      </c>
    </row>
    <row r="112" spans="1:9" x14ac:dyDescent="0.3">
      <c r="A112">
        <v>485</v>
      </c>
      <c r="B112">
        <v>474</v>
      </c>
      <c r="C112">
        <v>461</v>
      </c>
      <c r="D112">
        <v>460</v>
      </c>
      <c r="E112">
        <v>488</v>
      </c>
      <c r="G112">
        <v>0.188</v>
      </c>
      <c r="H112">
        <v>0.85</v>
      </c>
      <c r="I112">
        <f t="shared" si="6"/>
        <v>0.51900000000000002</v>
      </c>
    </row>
    <row r="113" spans="1:9" x14ac:dyDescent="0.3">
      <c r="A113">
        <v>501</v>
      </c>
      <c r="B113">
        <v>490</v>
      </c>
      <c r="C113">
        <v>477</v>
      </c>
      <c r="D113">
        <v>476</v>
      </c>
      <c r="E113">
        <v>504</v>
      </c>
      <c r="G113">
        <v>4.9000000000000002E-2</v>
      </c>
      <c r="H113">
        <v>0.7</v>
      </c>
      <c r="I113">
        <f t="shared" si="6"/>
        <v>0.3745</v>
      </c>
    </row>
    <row r="114" spans="1:9" x14ac:dyDescent="0.3">
      <c r="A114">
        <v>536</v>
      </c>
      <c r="B114">
        <v>525</v>
      </c>
      <c r="C114">
        <v>512</v>
      </c>
      <c r="D114">
        <v>511</v>
      </c>
      <c r="E114">
        <v>539</v>
      </c>
      <c r="G114">
        <v>2.7E-2</v>
      </c>
      <c r="H114">
        <v>0.9</v>
      </c>
      <c r="I114">
        <f t="shared" si="6"/>
        <v>0.46350000000000002</v>
      </c>
    </row>
    <row r="116" spans="1:9" x14ac:dyDescent="0.3">
      <c r="A116" t="s">
        <v>65</v>
      </c>
    </row>
    <row r="117" spans="1:9" x14ac:dyDescent="0.3">
      <c r="F117" t="s">
        <v>66</v>
      </c>
    </row>
    <row r="118" spans="1:9" x14ac:dyDescent="0.3">
      <c r="A118" t="s">
        <v>122</v>
      </c>
      <c r="B118" t="s">
        <v>123</v>
      </c>
      <c r="C118" t="s">
        <v>124</v>
      </c>
      <c r="D118" t="s">
        <v>125</v>
      </c>
      <c r="E118" t="s">
        <v>126</v>
      </c>
    </row>
    <row r="119" spans="1:9" x14ac:dyDescent="0.3">
      <c r="A119">
        <v>81</v>
      </c>
      <c r="B119">
        <v>70</v>
      </c>
      <c r="C119">
        <v>57</v>
      </c>
      <c r="D119">
        <v>56</v>
      </c>
      <c r="E119">
        <v>84</v>
      </c>
      <c r="F119">
        <v>0.159</v>
      </c>
      <c r="G119">
        <f>F119</f>
        <v>0.159</v>
      </c>
    </row>
    <row r="120" spans="1:9" x14ac:dyDescent="0.3">
      <c r="A120">
        <v>101</v>
      </c>
      <c r="B120">
        <v>90</v>
      </c>
      <c r="C120">
        <v>77</v>
      </c>
      <c r="D120">
        <v>76</v>
      </c>
      <c r="E120">
        <v>104</v>
      </c>
      <c r="F120">
        <v>1.2E-2</v>
      </c>
      <c r="G120">
        <f t="shared" ref="G120:G129" si="7">F120</f>
        <v>1.2E-2</v>
      </c>
    </row>
    <row r="121" spans="1:9" x14ac:dyDescent="0.3">
      <c r="A121">
        <v>125</v>
      </c>
      <c r="B121">
        <v>114</v>
      </c>
      <c r="C121">
        <v>101</v>
      </c>
      <c r="D121">
        <v>100</v>
      </c>
      <c r="E121">
        <v>128</v>
      </c>
      <c r="F121">
        <v>3.3000000000000002E-2</v>
      </c>
      <c r="G121">
        <f t="shared" si="7"/>
        <v>3.3000000000000002E-2</v>
      </c>
    </row>
    <row r="122" spans="1:9" x14ac:dyDescent="0.3">
      <c r="A122">
        <v>145</v>
      </c>
      <c r="B122">
        <v>134</v>
      </c>
      <c r="C122">
        <v>121</v>
      </c>
      <c r="D122">
        <v>120</v>
      </c>
      <c r="E122">
        <v>148</v>
      </c>
      <c r="F122">
        <v>8.0000000000000002E-3</v>
      </c>
      <c r="G122">
        <f t="shared" si="7"/>
        <v>8.0000000000000002E-3</v>
      </c>
    </row>
    <row r="123" spans="1:9" x14ac:dyDescent="0.3">
      <c r="A123">
        <v>146</v>
      </c>
      <c r="B123">
        <v>135</v>
      </c>
      <c r="C123">
        <v>122</v>
      </c>
      <c r="D123">
        <v>121</v>
      </c>
      <c r="E123">
        <v>149</v>
      </c>
      <c r="F123">
        <v>8.0000000000000002E-3</v>
      </c>
      <c r="G123">
        <f t="shared" si="7"/>
        <v>8.0000000000000002E-3</v>
      </c>
    </row>
    <row r="124" spans="1:9" x14ac:dyDescent="0.3">
      <c r="A124">
        <v>176</v>
      </c>
      <c r="B124">
        <v>165</v>
      </c>
      <c r="C124">
        <v>152</v>
      </c>
      <c r="D124">
        <v>151</v>
      </c>
      <c r="E124">
        <v>179</v>
      </c>
      <c r="F124">
        <v>0.26300000000000001</v>
      </c>
      <c r="G124">
        <f t="shared" si="7"/>
        <v>0.26300000000000001</v>
      </c>
    </row>
    <row r="125" spans="1:9" x14ac:dyDescent="0.3">
      <c r="A125">
        <v>177</v>
      </c>
      <c r="B125">
        <v>166</v>
      </c>
      <c r="C125">
        <v>153</v>
      </c>
      <c r="D125">
        <v>152</v>
      </c>
      <c r="E125">
        <v>180</v>
      </c>
      <c r="F125">
        <v>2.7E-2</v>
      </c>
      <c r="G125">
        <f t="shared" si="7"/>
        <v>2.7E-2</v>
      </c>
    </row>
    <row r="126" spans="1:9" x14ac:dyDescent="0.3">
      <c r="A126">
        <v>215</v>
      </c>
      <c r="B126">
        <v>204</v>
      </c>
      <c r="C126">
        <v>191</v>
      </c>
      <c r="D126">
        <v>190</v>
      </c>
      <c r="E126">
        <v>218</v>
      </c>
      <c r="F126">
        <v>7.4999999999999997E-2</v>
      </c>
      <c r="G126">
        <f t="shared" si="7"/>
        <v>7.4999999999999997E-2</v>
      </c>
    </row>
    <row r="127" spans="1:9" x14ac:dyDescent="0.3">
      <c r="A127">
        <v>450</v>
      </c>
      <c r="B127">
        <v>439</v>
      </c>
      <c r="C127">
        <v>426</v>
      </c>
      <c r="D127">
        <v>425</v>
      </c>
      <c r="E127">
        <v>453</v>
      </c>
      <c r="F127">
        <v>0.26400000000000001</v>
      </c>
      <c r="G127">
        <f t="shared" si="7"/>
        <v>0.26400000000000001</v>
      </c>
    </row>
    <row r="128" spans="1:9" x14ac:dyDescent="0.3">
      <c r="A128">
        <v>453</v>
      </c>
      <c r="B128">
        <v>442</v>
      </c>
      <c r="C128">
        <v>429</v>
      </c>
      <c r="D128">
        <v>428</v>
      </c>
      <c r="E128">
        <v>456</v>
      </c>
      <c r="F128">
        <v>8.9999999999999993E-3</v>
      </c>
      <c r="G128">
        <f t="shared" si="7"/>
        <v>8.9999999999999993E-3</v>
      </c>
    </row>
    <row r="129" spans="1:7" x14ac:dyDescent="0.3">
      <c r="A129">
        <v>494</v>
      </c>
      <c r="B129">
        <v>483</v>
      </c>
      <c r="C129">
        <v>470</v>
      </c>
      <c r="D129">
        <v>469</v>
      </c>
      <c r="E129">
        <v>497</v>
      </c>
      <c r="F129">
        <v>7.0000000000000001E-3</v>
      </c>
      <c r="G129">
        <f t="shared" si="7"/>
        <v>7.0000000000000001E-3</v>
      </c>
    </row>
    <row r="131" spans="1:7" x14ac:dyDescent="0.3">
      <c r="A131" t="s">
        <v>6</v>
      </c>
    </row>
    <row r="132" spans="1:7" s="2" customFormat="1" x14ac:dyDescent="0.3">
      <c r="A132" s="2" t="s">
        <v>66</v>
      </c>
      <c r="F132" t="s">
        <v>40</v>
      </c>
      <c r="G132"/>
    </row>
    <row r="133" spans="1:7" s="2" customFormat="1" x14ac:dyDescent="0.3">
      <c r="A133" s="2" t="s">
        <v>29</v>
      </c>
      <c r="B133" s="2" t="s">
        <v>10</v>
      </c>
      <c r="F133" t="s">
        <v>41</v>
      </c>
      <c r="G133" t="s">
        <v>10</v>
      </c>
    </row>
    <row r="135" spans="1:7" x14ac:dyDescent="0.3">
      <c r="A135" t="s">
        <v>36</v>
      </c>
    </row>
    <row r="136" spans="1:7" x14ac:dyDescent="0.3">
      <c r="F136" t="s">
        <v>37</v>
      </c>
    </row>
    <row r="137" spans="1:7" x14ac:dyDescent="0.3">
      <c r="A137" t="s">
        <v>122</v>
      </c>
      <c r="B137" t="s">
        <v>123</v>
      </c>
      <c r="C137" t="s">
        <v>124</v>
      </c>
      <c r="D137" t="s">
        <v>125</v>
      </c>
      <c r="E137" t="s">
        <v>126</v>
      </c>
      <c r="F137" t="s">
        <v>38</v>
      </c>
      <c r="G137" t="s">
        <v>39</v>
      </c>
    </row>
    <row r="138" spans="1:7" x14ac:dyDescent="0.3">
      <c r="A138" t="s">
        <v>20</v>
      </c>
    </row>
    <row r="140" spans="1:7" x14ac:dyDescent="0.3">
      <c r="A140" t="s">
        <v>46</v>
      </c>
    </row>
    <row r="141" spans="1:7" x14ac:dyDescent="0.3">
      <c r="B141" t="s">
        <v>44</v>
      </c>
    </row>
    <row r="142" spans="1:7" x14ac:dyDescent="0.3">
      <c r="A142" t="s">
        <v>122</v>
      </c>
      <c r="B142">
        <v>1.05</v>
      </c>
      <c r="C142" t="s">
        <v>127</v>
      </c>
    </row>
    <row r="143" spans="1:7" x14ac:dyDescent="0.3">
      <c r="A143" t="s">
        <v>123</v>
      </c>
      <c r="B143">
        <v>1.05</v>
      </c>
      <c r="C143" t="s">
        <v>129</v>
      </c>
    </row>
    <row r="144" spans="1:7" x14ac:dyDescent="0.3">
      <c r="A144" t="s">
        <v>124</v>
      </c>
      <c r="B144">
        <v>1.05</v>
      </c>
      <c r="C144" t="s">
        <v>131</v>
      </c>
    </row>
    <row r="145" spans="1:11" x14ac:dyDescent="0.3">
      <c r="A145" t="s">
        <v>125</v>
      </c>
      <c r="B145">
        <v>1.05</v>
      </c>
      <c r="C145" t="s">
        <v>133</v>
      </c>
    </row>
    <row r="146" spans="1:11" x14ac:dyDescent="0.3">
      <c r="A146" t="s">
        <v>126</v>
      </c>
      <c r="B146">
        <v>1.05</v>
      </c>
      <c r="C146" t="s">
        <v>134</v>
      </c>
    </row>
    <row r="148" spans="1:11" x14ac:dyDescent="0.3">
      <c r="A148" t="s">
        <v>43</v>
      </c>
      <c r="B148" t="s">
        <v>51</v>
      </c>
      <c r="D148" t="s">
        <v>50</v>
      </c>
      <c r="G148" t="s">
        <v>56</v>
      </c>
      <c r="I148" t="s">
        <v>60</v>
      </c>
      <c r="J148" t="s">
        <v>61</v>
      </c>
    </row>
    <row r="149" spans="1:11" x14ac:dyDescent="0.3">
      <c r="B149" t="s">
        <v>44</v>
      </c>
      <c r="C149" t="s">
        <v>47</v>
      </c>
      <c r="D149" t="s">
        <v>52</v>
      </c>
      <c r="E149" t="s">
        <v>53</v>
      </c>
      <c r="F149" t="s">
        <v>54</v>
      </c>
      <c r="G149" t="s">
        <v>57</v>
      </c>
      <c r="H149" t="s">
        <v>47</v>
      </c>
      <c r="J149" t="s">
        <v>57</v>
      </c>
      <c r="K149" t="s">
        <v>62</v>
      </c>
    </row>
    <row r="150" spans="1:11" x14ac:dyDescent="0.3">
      <c r="A150" t="s">
        <v>122</v>
      </c>
      <c r="B150">
        <v>0.79</v>
      </c>
      <c r="C150" t="s">
        <v>128</v>
      </c>
      <c r="D150">
        <v>0.23330000000000001</v>
      </c>
      <c r="E150" t="s">
        <v>29</v>
      </c>
      <c r="F150" t="s">
        <v>29</v>
      </c>
      <c r="G150">
        <v>0.99129999999999996</v>
      </c>
      <c r="H150" t="s">
        <v>135</v>
      </c>
      <c r="I150">
        <v>9.8559999999999995E-2</v>
      </c>
      <c r="J150">
        <v>0.91800000000000004</v>
      </c>
      <c r="K150">
        <v>29</v>
      </c>
    </row>
    <row r="151" spans="1:11" x14ac:dyDescent="0.3">
      <c r="A151" t="s">
        <v>123</v>
      </c>
      <c r="B151">
        <v>-0.63</v>
      </c>
      <c r="C151" t="s">
        <v>130</v>
      </c>
      <c r="D151">
        <v>0.23330000000000001</v>
      </c>
      <c r="E151" t="s">
        <v>29</v>
      </c>
      <c r="F151" t="s">
        <v>29</v>
      </c>
      <c r="G151">
        <v>0.99129999999999996</v>
      </c>
      <c r="H151" t="s">
        <v>135</v>
      </c>
      <c r="I151">
        <v>9.8559999999999995E-2</v>
      </c>
      <c r="J151">
        <v>0.91900000000000004</v>
      </c>
      <c r="K151">
        <v>114</v>
      </c>
    </row>
    <row r="152" spans="1:11" x14ac:dyDescent="0.3">
      <c r="A152" t="s">
        <v>124</v>
      </c>
      <c r="B152">
        <v>-2.96</v>
      </c>
      <c r="C152" t="s">
        <v>132</v>
      </c>
      <c r="D152">
        <v>0.23330000000000001</v>
      </c>
      <c r="E152" t="s">
        <v>27</v>
      </c>
      <c r="F152" t="s">
        <v>27</v>
      </c>
      <c r="G152">
        <v>0.50349999999999995</v>
      </c>
      <c r="H152" t="s">
        <v>136</v>
      </c>
      <c r="I152">
        <v>9.8558999999999994E-2</v>
      </c>
      <c r="J152">
        <v>0.57099999999999995</v>
      </c>
      <c r="K152">
        <v>101</v>
      </c>
    </row>
    <row r="153" spans="1:11" x14ac:dyDescent="0.3">
      <c r="A153" t="s">
        <v>125</v>
      </c>
      <c r="B153">
        <v>-2.96</v>
      </c>
      <c r="C153" t="s">
        <v>132</v>
      </c>
      <c r="D153">
        <v>0.23330000000000001</v>
      </c>
      <c r="E153" t="s">
        <v>27</v>
      </c>
      <c r="F153" t="s">
        <v>27</v>
      </c>
      <c r="G153">
        <v>0.50349999999999995</v>
      </c>
      <c r="H153" t="s">
        <v>136</v>
      </c>
      <c r="I153">
        <v>9.8561999999999997E-2</v>
      </c>
      <c r="J153">
        <v>0.57199999999999995</v>
      </c>
      <c r="K153">
        <v>100</v>
      </c>
    </row>
    <row r="154" spans="1:11" x14ac:dyDescent="0.3">
      <c r="A154" t="s">
        <v>126</v>
      </c>
      <c r="B154">
        <v>0.79</v>
      </c>
      <c r="C154" t="s">
        <v>128</v>
      </c>
      <c r="D154">
        <v>0.23330000000000001</v>
      </c>
      <c r="E154" t="s">
        <v>29</v>
      </c>
      <c r="F154" t="s">
        <v>29</v>
      </c>
      <c r="G154">
        <v>0.99129999999999996</v>
      </c>
      <c r="H154" t="s">
        <v>135</v>
      </c>
      <c r="I154">
        <v>9.8559999999999995E-2</v>
      </c>
      <c r="J154">
        <v>0.91800000000000004</v>
      </c>
      <c r="K154">
        <v>29</v>
      </c>
    </row>
    <row r="156" spans="1:11" x14ac:dyDescent="0.3">
      <c r="A156" t="s">
        <v>63</v>
      </c>
    </row>
    <row r="157" spans="1:11" x14ac:dyDescent="0.3">
      <c r="A157" t="s">
        <v>122</v>
      </c>
      <c r="B157" t="s">
        <v>137</v>
      </c>
    </row>
    <row r="158" spans="1:11" x14ac:dyDescent="0.3">
      <c r="A158" t="s">
        <v>123</v>
      </c>
      <c r="B158" t="s">
        <v>138</v>
      </c>
    </row>
    <row r="159" spans="1:11" x14ac:dyDescent="0.3">
      <c r="A159" t="s">
        <v>124</v>
      </c>
      <c r="B159" t="s">
        <v>139</v>
      </c>
    </row>
    <row r="160" spans="1:11" x14ac:dyDescent="0.3">
      <c r="A160" t="s">
        <v>125</v>
      </c>
      <c r="B160" t="s">
        <v>140</v>
      </c>
    </row>
    <row r="161" spans="1:2" x14ac:dyDescent="0.3">
      <c r="A161" t="s">
        <v>126</v>
      </c>
      <c r="B161" t="s">
        <v>141</v>
      </c>
    </row>
  </sheetData>
  <conditionalFormatting sqref="G34">
    <cfRule type="iconSet" priority="7">
      <iconSet>
        <cfvo type="percent" val="0"/>
        <cfvo type="num" val="0.5"/>
        <cfvo type="num" val="0.75"/>
      </iconSet>
    </cfRule>
  </conditionalFormatting>
  <conditionalFormatting sqref="J4:J23">
    <cfRule type="iconSet" priority="45">
      <iconSet>
        <cfvo type="percent" val="0"/>
        <cfvo type="num" val="0.33"/>
        <cfvo type="num" val="0.66"/>
      </iconSet>
    </cfRule>
  </conditionalFormatting>
  <conditionalFormatting sqref="R4:R23">
    <cfRule type="iconSet" priority="46">
      <iconSet>
        <cfvo type="percent" val="0"/>
        <cfvo type="num" val="0.69"/>
        <cfvo type="num" val="0.84"/>
      </iconSet>
    </cfRule>
  </conditionalFormatting>
  <conditionalFormatting sqref="O4:O23">
    <cfRule type="iconSet" priority="47">
      <iconSet>
        <cfvo type="percent" val="0"/>
        <cfvo type="num" val="0.5"/>
        <cfvo type="num" val="0.75"/>
      </iconSet>
    </cfRule>
  </conditionalFormatting>
  <conditionalFormatting sqref="I87:I114">
    <cfRule type="iconSet" priority="48">
      <iconSet>
        <cfvo type="percent" val="0"/>
        <cfvo type="num" val="0.5"/>
        <cfvo type="num" val="0.75"/>
      </iconSet>
    </cfRule>
  </conditionalFormatting>
  <conditionalFormatting sqref="G119:G129">
    <cfRule type="iconSet" priority="49">
      <iconSet>
        <cfvo type="percent" val="0"/>
        <cfvo type="num" val="0.5"/>
        <cfvo type="num" val="0.75"/>
      </iconSet>
    </cfRule>
  </conditionalFormatting>
  <conditionalFormatting sqref="I39:I82">
    <cfRule type="iconSet" priority="50">
      <iconSet>
        <cfvo type="percent" val="0"/>
        <cfvo type="num" val="0.5"/>
        <cfvo type="num" val="0.75"/>
      </iconSet>
    </cfRule>
  </conditionalFormatting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topLeftCell="A60" workbookViewId="0">
      <selection activeCell="G83" sqref="G83"/>
    </sheetView>
  </sheetViews>
  <sheetFormatPr defaultRowHeight="14.4" x14ac:dyDescent="0.3"/>
  <cols>
    <col min="3" max="3" width="13.5546875" customWidth="1"/>
    <col min="4" max="4" width="13.109375" bestFit="1" customWidth="1"/>
    <col min="8" max="8" width="10.5546875" bestFit="1" customWidth="1"/>
  </cols>
  <sheetData>
    <row r="1" spans="1:18" x14ac:dyDescent="0.3">
      <c r="A1" t="s">
        <v>0</v>
      </c>
    </row>
    <row r="2" spans="1:18" x14ac:dyDescent="0.3">
      <c r="C2" t="s">
        <v>3</v>
      </c>
      <c r="I2" t="s">
        <v>5</v>
      </c>
      <c r="N2" t="s">
        <v>18</v>
      </c>
      <c r="R2" t="s">
        <v>31</v>
      </c>
    </row>
    <row r="3" spans="1:18" x14ac:dyDescent="0.3">
      <c r="A3" t="s">
        <v>143</v>
      </c>
      <c r="B3" t="s">
        <v>142</v>
      </c>
      <c r="C3" t="s">
        <v>4</v>
      </c>
      <c r="D3" t="s">
        <v>181</v>
      </c>
      <c r="E3" t="s">
        <v>13</v>
      </c>
      <c r="H3" t="s">
        <v>16</v>
      </c>
      <c r="I3" t="s">
        <v>17</v>
      </c>
      <c r="J3" t="s">
        <v>25</v>
      </c>
      <c r="M3" t="s">
        <v>19</v>
      </c>
      <c r="Q3" t="s">
        <v>32</v>
      </c>
    </row>
    <row r="4" spans="1:18" x14ac:dyDescent="0.3">
      <c r="A4">
        <v>77</v>
      </c>
      <c r="B4">
        <v>77</v>
      </c>
      <c r="C4">
        <v>0.35</v>
      </c>
      <c r="D4">
        <v>0.59043599999999996</v>
      </c>
      <c r="E4">
        <v>0.76</v>
      </c>
      <c r="F4">
        <f>(IF(C4&gt;0.5, 1, IF(C4&gt;0.2, 0.66, IF(C4&gt;0.1, 0.33, 0)))+D4+E4)/3</f>
        <v>0.67014533333333348</v>
      </c>
      <c r="J4" t="s">
        <v>26</v>
      </c>
      <c r="K4">
        <f>(IF(J4="NA", AVERAGE(IF(H4="High", 1, IF(H4="Medium", 0.667, IF(H4="Low", 0.333, 0))),I4), (J4+1)/2)+I4+IF(H4="High", 1, IF(H4="Medium", 0.667, IF(H4="Low", 0.333, 0))))/3</f>
        <v>0</v>
      </c>
      <c r="M4">
        <v>0.44</v>
      </c>
      <c r="N4">
        <f>M4</f>
        <v>0.44</v>
      </c>
      <c r="Q4">
        <v>0</v>
      </c>
    </row>
    <row r="5" spans="1:18" x14ac:dyDescent="0.3">
      <c r="A5">
        <v>123</v>
      </c>
      <c r="B5">
        <v>123</v>
      </c>
      <c r="C5">
        <v>1.7</v>
      </c>
      <c r="E5">
        <v>0.59</v>
      </c>
      <c r="F5">
        <f t="shared" ref="F5:F11" si="0">(IF(C5&gt;0.5, 1, IF(C5&gt;0.2, 0.66, IF(C5&gt;0.1, 0.33, 0)))+D5+E5)/3</f>
        <v>0.52999999999999992</v>
      </c>
      <c r="I5">
        <v>0.5</v>
      </c>
      <c r="J5" t="s">
        <v>26</v>
      </c>
      <c r="K5">
        <f t="shared" ref="K5:K11" si="1">(IF(J5="NA", AVERAGE(IF(H5="High", 1, IF(H5="Medium", 0.667, IF(H5="Low", 0.333, 0))),I5), (J5+1)/2)+I5+IF(H5="High", 1, IF(H5="Medium", 0.667, IF(H5="Low", 0.333, 0))))/3</f>
        <v>0.25</v>
      </c>
      <c r="M5">
        <v>0.73</v>
      </c>
      <c r="N5">
        <f t="shared" ref="N5:N11" si="2">M5</f>
        <v>0.73</v>
      </c>
      <c r="Q5">
        <v>0</v>
      </c>
    </row>
    <row r="6" spans="1:18" x14ac:dyDescent="0.3">
      <c r="A6">
        <v>185</v>
      </c>
      <c r="C6">
        <v>0.86</v>
      </c>
      <c r="E6">
        <v>0.81</v>
      </c>
      <c r="F6">
        <f t="shared" si="0"/>
        <v>0.60333333333333339</v>
      </c>
      <c r="J6" t="s">
        <v>26</v>
      </c>
      <c r="K6">
        <f t="shared" si="1"/>
        <v>0</v>
      </c>
      <c r="M6">
        <v>0.56999999999999995</v>
      </c>
      <c r="N6">
        <f t="shared" si="2"/>
        <v>0.56999999999999995</v>
      </c>
      <c r="Q6">
        <v>0</v>
      </c>
    </row>
    <row r="7" spans="1:18" x14ac:dyDescent="0.3">
      <c r="A7">
        <v>249</v>
      </c>
      <c r="C7">
        <v>0.83</v>
      </c>
      <c r="E7">
        <v>0.7</v>
      </c>
      <c r="F7">
        <f t="shared" si="0"/>
        <v>0.56666666666666665</v>
      </c>
      <c r="J7" t="s">
        <v>26</v>
      </c>
      <c r="K7">
        <f t="shared" si="1"/>
        <v>0</v>
      </c>
      <c r="M7">
        <v>0.53</v>
      </c>
      <c r="N7">
        <f t="shared" si="2"/>
        <v>0.53</v>
      </c>
      <c r="Q7">
        <v>0</v>
      </c>
    </row>
    <row r="8" spans="1:18" x14ac:dyDescent="0.3">
      <c r="A8">
        <v>256</v>
      </c>
      <c r="E8">
        <v>0.72</v>
      </c>
      <c r="F8">
        <f t="shared" si="0"/>
        <v>0.24</v>
      </c>
      <c r="J8" t="s">
        <v>26</v>
      </c>
      <c r="K8">
        <f t="shared" si="1"/>
        <v>0</v>
      </c>
      <c r="M8">
        <v>0.57999999999999996</v>
      </c>
      <c r="N8">
        <f t="shared" si="2"/>
        <v>0.57999999999999996</v>
      </c>
      <c r="Q8">
        <v>0</v>
      </c>
    </row>
    <row r="9" spans="1:18" x14ac:dyDescent="0.3">
      <c r="A9">
        <v>270</v>
      </c>
      <c r="C9">
        <v>16.32</v>
      </c>
      <c r="F9">
        <f t="shared" si="0"/>
        <v>0.33333333333333331</v>
      </c>
      <c r="H9" t="s">
        <v>7</v>
      </c>
      <c r="J9" t="s">
        <v>26</v>
      </c>
      <c r="K9">
        <f t="shared" si="1"/>
        <v>0.222</v>
      </c>
      <c r="M9">
        <v>0.55000000000000004</v>
      </c>
      <c r="N9">
        <f t="shared" si="2"/>
        <v>0.55000000000000004</v>
      </c>
      <c r="Q9">
        <v>0</v>
      </c>
    </row>
    <row r="10" spans="1:18" x14ac:dyDescent="0.3">
      <c r="B10">
        <v>146</v>
      </c>
      <c r="F10">
        <f t="shared" si="0"/>
        <v>0</v>
      </c>
      <c r="H10" t="s">
        <v>7</v>
      </c>
      <c r="I10">
        <v>0.94</v>
      </c>
      <c r="J10" t="s">
        <v>26</v>
      </c>
      <c r="K10">
        <f t="shared" si="1"/>
        <v>0.63649999999999995</v>
      </c>
      <c r="M10">
        <v>0.57999999999999996</v>
      </c>
      <c r="N10">
        <f t="shared" si="2"/>
        <v>0.57999999999999996</v>
      </c>
      <c r="Q10">
        <v>0</v>
      </c>
    </row>
    <row r="11" spans="1:18" x14ac:dyDescent="0.3">
      <c r="B11">
        <v>160</v>
      </c>
      <c r="C11">
        <v>0.74</v>
      </c>
      <c r="D11">
        <v>0.58790100000000001</v>
      </c>
      <c r="E11">
        <v>0.75</v>
      </c>
      <c r="F11">
        <f t="shared" si="0"/>
        <v>0.77930033333333337</v>
      </c>
      <c r="J11" t="s">
        <v>26</v>
      </c>
      <c r="K11">
        <f t="shared" si="1"/>
        <v>0</v>
      </c>
      <c r="M11">
        <v>0.23</v>
      </c>
      <c r="N11">
        <f t="shared" si="2"/>
        <v>0.23</v>
      </c>
      <c r="Q11">
        <v>0</v>
      </c>
    </row>
    <row r="13" spans="1:18" x14ac:dyDescent="0.3">
      <c r="A13" t="s">
        <v>6</v>
      </c>
    </row>
    <row r="14" spans="1:18" x14ac:dyDescent="0.3">
      <c r="A14" t="s">
        <v>4</v>
      </c>
      <c r="C14" t="s">
        <v>13</v>
      </c>
      <c r="H14" t="s">
        <v>17</v>
      </c>
      <c r="J14" t="s">
        <v>25</v>
      </c>
      <c r="N14" t="s">
        <v>19</v>
      </c>
    </row>
    <row r="15" spans="1:18" x14ac:dyDescent="0.3">
      <c r="A15" t="s">
        <v>7</v>
      </c>
      <c r="B15" t="s">
        <v>8</v>
      </c>
      <c r="C15" t="s">
        <v>7</v>
      </c>
      <c r="D15" t="s">
        <v>10</v>
      </c>
      <c r="H15" t="s">
        <v>7</v>
      </c>
      <c r="I15" t="s">
        <v>69</v>
      </c>
      <c r="J15" t="s">
        <v>27</v>
      </c>
      <c r="K15" t="s">
        <v>28</v>
      </c>
      <c r="N15" t="s">
        <v>20</v>
      </c>
      <c r="O15" t="s">
        <v>21</v>
      </c>
    </row>
    <row r="16" spans="1:18" x14ac:dyDescent="0.3">
      <c r="A16" t="s">
        <v>9</v>
      </c>
      <c r="B16" t="s">
        <v>12</v>
      </c>
      <c r="C16" t="s">
        <v>14</v>
      </c>
      <c r="D16" t="s">
        <v>15</v>
      </c>
      <c r="H16" t="s">
        <v>11</v>
      </c>
      <c r="I16" t="s">
        <v>70</v>
      </c>
      <c r="J16" t="s">
        <v>29</v>
      </c>
      <c r="K16" t="s">
        <v>30</v>
      </c>
      <c r="N16" t="s">
        <v>7</v>
      </c>
      <c r="O16" t="s">
        <v>22</v>
      </c>
    </row>
    <row r="17" spans="1:15" x14ac:dyDescent="0.3">
      <c r="A17" t="s">
        <v>11</v>
      </c>
      <c r="B17" t="s">
        <v>10</v>
      </c>
      <c r="N17" t="s">
        <v>9</v>
      </c>
      <c r="O17" t="s">
        <v>23</v>
      </c>
    </row>
    <row r="18" spans="1:15" x14ac:dyDescent="0.3">
      <c r="N18" t="s">
        <v>11</v>
      </c>
      <c r="O18" t="s">
        <v>24</v>
      </c>
    </row>
    <row r="19" spans="1:15" x14ac:dyDescent="0.3">
      <c r="A19" t="s">
        <v>33</v>
      </c>
    </row>
    <row r="20" spans="1:15" x14ac:dyDescent="0.3">
      <c r="C20" t="s">
        <v>31</v>
      </c>
    </row>
    <row r="21" spans="1:15" x14ac:dyDescent="0.3">
      <c r="A21" t="s">
        <v>143</v>
      </c>
      <c r="B21" t="s">
        <v>142</v>
      </c>
      <c r="C21" t="s">
        <v>32</v>
      </c>
    </row>
    <row r="22" spans="1:15" x14ac:dyDescent="0.3">
      <c r="A22" t="s">
        <v>20</v>
      </c>
      <c r="D22">
        <f>C22</f>
        <v>0</v>
      </c>
    </row>
    <row r="24" spans="1:15" x14ac:dyDescent="0.3">
      <c r="A24" t="s">
        <v>67</v>
      </c>
    </row>
    <row r="25" spans="1:15" x14ac:dyDescent="0.3">
      <c r="C25" t="s">
        <v>34</v>
      </c>
      <c r="G25" t="s">
        <v>182</v>
      </c>
    </row>
    <row r="26" spans="1:15" x14ac:dyDescent="0.3">
      <c r="A26" t="s">
        <v>143</v>
      </c>
      <c r="B26" t="s">
        <v>142</v>
      </c>
      <c r="C26" t="s">
        <v>35</v>
      </c>
      <c r="D26" t="s">
        <v>66</v>
      </c>
      <c r="E26" t="s">
        <v>13</v>
      </c>
      <c r="G26" t="s">
        <v>13</v>
      </c>
    </row>
    <row r="27" spans="1:15" x14ac:dyDescent="0.3">
      <c r="A27">
        <v>9</v>
      </c>
      <c r="B27">
        <v>9</v>
      </c>
      <c r="D27">
        <v>0.20899999999999999</v>
      </c>
      <c r="E27">
        <v>0.9</v>
      </c>
      <c r="F27">
        <f>(IF(C27="Yes", 1, AVERAGE(D27:E27)) + D27 + E27)/3</f>
        <v>0.55449999999999999</v>
      </c>
    </row>
    <row r="28" spans="1:15" x14ac:dyDescent="0.3">
      <c r="A28">
        <v>26</v>
      </c>
      <c r="B28">
        <v>26</v>
      </c>
      <c r="D28">
        <v>0.20100000000000001</v>
      </c>
      <c r="E28">
        <v>0.95</v>
      </c>
      <c r="F28">
        <f t="shared" ref="F28:F42" si="3">(IF(C28="Yes", 1, AVERAGE(D28:E28)) + D28 + E28)/3</f>
        <v>0.57550000000000001</v>
      </c>
    </row>
    <row r="29" spans="1:15" x14ac:dyDescent="0.3">
      <c r="A29">
        <v>30</v>
      </c>
      <c r="B29">
        <v>30</v>
      </c>
      <c r="D29">
        <v>0.97299999999999998</v>
      </c>
      <c r="E29">
        <v>0.95</v>
      </c>
      <c r="F29">
        <f t="shared" si="3"/>
        <v>0.96150000000000002</v>
      </c>
    </row>
    <row r="30" spans="1:15" x14ac:dyDescent="0.3">
      <c r="A30">
        <v>43</v>
      </c>
      <c r="B30">
        <v>43</v>
      </c>
      <c r="D30">
        <v>1.2999999999999999E-2</v>
      </c>
      <c r="E30">
        <v>0.9</v>
      </c>
      <c r="F30">
        <f t="shared" si="3"/>
        <v>0.45649999999999996</v>
      </c>
    </row>
    <row r="31" spans="1:15" x14ac:dyDescent="0.3">
      <c r="A31">
        <v>48</v>
      </c>
      <c r="B31">
        <v>48</v>
      </c>
      <c r="D31">
        <v>0.38200000000000001</v>
      </c>
      <c r="E31">
        <v>0.95</v>
      </c>
      <c r="F31">
        <f t="shared" si="3"/>
        <v>0.66600000000000004</v>
      </c>
    </row>
    <row r="32" spans="1:15" x14ac:dyDescent="0.3">
      <c r="A32">
        <v>102</v>
      </c>
      <c r="B32">
        <v>102</v>
      </c>
      <c r="D32">
        <v>6.0999999999999999E-2</v>
      </c>
      <c r="E32">
        <v>0.95</v>
      </c>
      <c r="F32">
        <f t="shared" si="3"/>
        <v>0.50549999999999995</v>
      </c>
    </row>
    <row r="33" spans="1:7" x14ac:dyDescent="0.3">
      <c r="A33">
        <v>134</v>
      </c>
      <c r="D33">
        <v>0.12</v>
      </c>
      <c r="E33">
        <v>0.95</v>
      </c>
      <c r="F33">
        <f t="shared" si="3"/>
        <v>0.53500000000000003</v>
      </c>
    </row>
    <row r="34" spans="1:7" x14ac:dyDescent="0.3">
      <c r="B34">
        <v>134</v>
      </c>
      <c r="D34">
        <v>1.6E-2</v>
      </c>
      <c r="E34">
        <v>0.95</v>
      </c>
      <c r="F34">
        <f t="shared" si="3"/>
        <v>0.48299999999999993</v>
      </c>
    </row>
    <row r="35" spans="1:7" x14ac:dyDescent="0.3">
      <c r="A35">
        <v>137</v>
      </c>
      <c r="D35">
        <v>0.27100000000000002</v>
      </c>
      <c r="E35">
        <v>0.95</v>
      </c>
      <c r="F35">
        <f t="shared" si="3"/>
        <v>0.61050000000000004</v>
      </c>
    </row>
    <row r="36" spans="1:7" x14ac:dyDescent="0.3">
      <c r="A36">
        <v>173</v>
      </c>
      <c r="D36">
        <v>0.33600000000000002</v>
      </c>
      <c r="E36">
        <v>0.9</v>
      </c>
      <c r="F36">
        <f t="shared" si="3"/>
        <v>0.61799999999999999</v>
      </c>
    </row>
    <row r="37" spans="1:7" x14ac:dyDescent="0.3">
      <c r="A37">
        <v>241</v>
      </c>
      <c r="D37">
        <v>0.85799999999999998</v>
      </c>
      <c r="E37">
        <v>0.9</v>
      </c>
      <c r="F37">
        <f t="shared" si="3"/>
        <v>0.879</v>
      </c>
      <c r="G37" t="s">
        <v>187</v>
      </c>
    </row>
    <row r="38" spans="1:7" x14ac:dyDescent="0.3">
      <c r="B38">
        <v>140</v>
      </c>
      <c r="D38">
        <v>0.81200000000000006</v>
      </c>
      <c r="E38">
        <v>0.95</v>
      </c>
      <c r="F38">
        <f t="shared" si="3"/>
        <v>0.88099999999999989</v>
      </c>
    </row>
    <row r="39" spans="1:7" x14ac:dyDescent="0.3">
      <c r="B39">
        <v>147</v>
      </c>
      <c r="D39">
        <v>8.9999999999999993E-3</v>
      </c>
      <c r="E39">
        <v>0.95</v>
      </c>
      <c r="F39">
        <f t="shared" si="3"/>
        <v>0.47949999999999998</v>
      </c>
    </row>
    <row r="40" spans="1:7" x14ac:dyDescent="0.3">
      <c r="B40">
        <v>155</v>
      </c>
      <c r="D40">
        <v>0.32100000000000001</v>
      </c>
      <c r="E40">
        <v>0.8</v>
      </c>
      <c r="F40">
        <f t="shared" si="3"/>
        <v>0.5605</v>
      </c>
    </row>
    <row r="41" spans="1:7" x14ac:dyDescent="0.3">
      <c r="B41">
        <v>174</v>
      </c>
      <c r="D41">
        <v>1.4999999999999999E-2</v>
      </c>
      <c r="F41">
        <f t="shared" si="3"/>
        <v>0.01</v>
      </c>
    </row>
    <row r="42" spans="1:7" x14ac:dyDescent="0.3">
      <c r="B42">
        <v>175</v>
      </c>
      <c r="D42">
        <v>1.2E-2</v>
      </c>
      <c r="F42">
        <f t="shared" si="3"/>
        <v>8.0000000000000002E-3</v>
      </c>
    </row>
    <row r="44" spans="1:7" x14ac:dyDescent="0.3">
      <c r="A44" t="s">
        <v>68</v>
      </c>
    </row>
    <row r="45" spans="1:7" x14ac:dyDescent="0.3">
      <c r="C45" t="s">
        <v>34</v>
      </c>
    </row>
    <row r="46" spans="1:7" x14ac:dyDescent="0.3">
      <c r="A46" t="s">
        <v>143</v>
      </c>
      <c r="B46" t="s">
        <v>142</v>
      </c>
      <c r="C46" t="s">
        <v>35</v>
      </c>
      <c r="D46" t="s">
        <v>66</v>
      </c>
      <c r="E46" t="s">
        <v>13</v>
      </c>
    </row>
    <row r="47" spans="1:7" x14ac:dyDescent="0.3">
      <c r="A47">
        <v>70</v>
      </c>
      <c r="B47">
        <v>70</v>
      </c>
      <c r="D47">
        <v>2.8000000000000001E-2</v>
      </c>
      <c r="E47">
        <v>0.7</v>
      </c>
      <c r="F47">
        <f>(IF(C47="Yes", 1, AVERAGE(D47:E47)) + D47 + E47)/3</f>
        <v>0.36400000000000005</v>
      </c>
    </row>
    <row r="48" spans="1:7" x14ac:dyDescent="0.3">
      <c r="A48">
        <v>94</v>
      </c>
      <c r="B48">
        <v>94</v>
      </c>
      <c r="D48">
        <v>0.92200000000000004</v>
      </c>
      <c r="E48">
        <v>0.9</v>
      </c>
      <c r="F48">
        <f>(IF(C48="Yes", 1, AVERAGE(D48:E48)) + D48 + E48)/3</f>
        <v>0.91100000000000003</v>
      </c>
    </row>
    <row r="49" spans="1:6" x14ac:dyDescent="0.3">
      <c r="A49">
        <v>116</v>
      </c>
      <c r="B49">
        <v>116</v>
      </c>
      <c r="D49">
        <v>0.873</v>
      </c>
      <c r="E49">
        <v>0.75</v>
      </c>
      <c r="F49">
        <f>(IF(C49="Yes", 1, AVERAGE(D49:E49)) + D49 + E49)/3</f>
        <v>0.8115</v>
      </c>
    </row>
    <row r="50" spans="1:6" x14ac:dyDescent="0.3">
      <c r="A50">
        <v>178</v>
      </c>
      <c r="D50">
        <v>0.95799999999999996</v>
      </c>
      <c r="E50">
        <v>0.7</v>
      </c>
      <c r="F50">
        <f>(IF(C50="Yes", 1, AVERAGE(D50:E50)) + D50 + E50)/3</f>
        <v>0.82900000000000007</v>
      </c>
    </row>
    <row r="52" spans="1:6" x14ac:dyDescent="0.3">
      <c r="A52" t="s">
        <v>65</v>
      </c>
    </row>
    <row r="53" spans="1:6" x14ac:dyDescent="0.3">
      <c r="C53" t="s">
        <v>66</v>
      </c>
    </row>
    <row r="54" spans="1:6" x14ac:dyDescent="0.3">
      <c r="A54" t="s">
        <v>143</v>
      </c>
      <c r="B54" t="s">
        <v>142</v>
      </c>
    </row>
    <row r="55" spans="1:6" x14ac:dyDescent="0.3">
      <c r="A55">
        <v>55</v>
      </c>
      <c r="B55">
        <v>55</v>
      </c>
      <c r="C55">
        <v>2.1999999999999999E-2</v>
      </c>
      <c r="D55">
        <f>C55</f>
        <v>2.1999999999999999E-2</v>
      </c>
    </row>
    <row r="56" spans="1:6" x14ac:dyDescent="0.3">
      <c r="A56">
        <v>60</v>
      </c>
      <c r="B56">
        <v>60</v>
      </c>
      <c r="C56">
        <v>0.50700000000000001</v>
      </c>
      <c r="D56">
        <f>C56</f>
        <v>0.50700000000000001</v>
      </c>
    </row>
    <row r="57" spans="1:6" x14ac:dyDescent="0.3">
      <c r="A57">
        <v>68</v>
      </c>
      <c r="B57">
        <v>68</v>
      </c>
      <c r="C57">
        <v>0.112</v>
      </c>
      <c r="D57">
        <f>C57</f>
        <v>0.112</v>
      </c>
    </row>
    <row r="58" spans="1:6" x14ac:dyDescent="0.3">
      <c r="A58">
        <v>72</v>
      </c>
      <c r="B58">
        <v>72</v>
      </c>
      <c r="C58">
        <v>0.35899999999999999</v>
      </c>
      <c r="D58">
        <f>C58</f>
        <v>0.35899999999999999</v>
      </c>
    </row>
    <row r="60" spans="1:6" x14ac:dyDescent="0.3">
      <c r="A60" t="s">
        <v>6</v>
      </c>
    </row>
    <row r="61" spans="1:6" s="2" customFormat="1" x14ac:dyDescent="0.3">
      <c r="A61" s="2" t="s">
        <v>66</v>
      </c>
      <c r="C61" t="s">
        <v>40</v>
      </c>
      <c r="D61"/>
    </row>
    <row r="62" spans="1:6" s="2" customFormat="1" x14ac:dyDescent="0.3">
      <c r="A62" s="2" t="s">
        <v>29</v>
      </c>
      <c r="B62" s="2" t="s">
        <v>10</v>
      </c>
      <c r="C62" t="s">
        <v>41</v>
      </c>
      <c r="D62" t="s">
        <v>10</v>
      </c>
    </row>
    <row r="64" spans="1:6" x14ac:dyDescent="0.3">
      <c r="A64" t="s">
        <v>36</v>
      </c>
    </row>
    <row r="65" spans="1:11" x14ac:dyDescent="0.3">
      <c r="C65" t="s">
        <v>37</v>
      </c>
    </row>
    <row r="66" spans="1:11" x14ac:dyDescent="0.3">
      <c r="A66" t="s">
        <v>143</v>
      </c>
      <c r="B66" t="s">
        <v>142</v>
      </c>
      <c r="C66" t="s">
        <v>38</v>
      </c>
      <c r="D66" t="s">
        <v>39</v>
      </c>
    </row>
    <row r="67" spans="1:11" x14ac:dyDescent="0.3">
      <c r="A67">
        <v>165</v>
      </c>
      <c r="D67" t="s">
        <v>9</v>
      </c>
    </row>
    <row r="70" spans="1:11" x14ac:dyDescent="0.3">
      <c r="A70" t="s">
        <v>46</v>
      </c>
    </row>
    <row r="71" spans="1:11" x14ac:dyDescent="0.3">
      <c r="B71" t="s">
        <v>44</v>
      </c>
    </row>
    <row r="72" spans="1:11" x14ac:dyDescent="0.3">
      <c r="A72" t="s">
        <v>143</v>
      </c>
      <c r="B72">
        <v>-0.47</v>
      </c>
      <c r="C72" t="s">
        <v>20</v>
      </c>
    </row>
    <row r="73" spans="1:11" x14ac:dyDescent="0.3">
      <c r="A73" t="s">
        <v>142</v>
      </c>
      <c r="B73">
        <v>-0.47</v>
      </c>
      <c r="C73" t="s">
        <v>20</v>
      </c>
    </row>
    <row r="75" spans="1:11" x14ac:dyDescent="0.3">
      <c r="A75" t="s">
        <v>43</v>
      </c>
      <c r="B75" t="s">
        <v>51</v>
      </c>
      <c r="D75" t="s">
        <v>50</v>
      </c>
      <c r="G75" t="s">
        <v>56</v>
      </c>
      <c r="I75" t="s">
        <v>60</v>
      </c>
      <c r="J75" t="s">
        <v>61</v>
      </c>
    </row>
    <row r="76" spans="1:11" x14ac:dyDescent="0.3">
      <c r="B76" t="s">
        <v>44</v>
      </c>
      <c r="C76" t="s">
        <v>47</v>
      </c>
      <c r="D76" t="s">
        <v>52</v>
      </c>
      <c r="E76" t="s">
        <v>53</v>
      </c>
      <c r="F76" t="s">
        <v>54</v>
      </c>
      <c r="G76" t="s">
        <v>57</v>
      </c>
      <c r="H76" t="s">
        <v>47</v>
      </c>
      <c r="J76" t="s">
        <v>57</v>
      </c>
      <c r="K76" t="s">
        <v>62</v>
      </c>
    </row>
    <row r="77" spans="1:11" x14ac:dyDescent="0.3">
      <c r="A77" t="s">
        <v>143</v>
      </c>
      <c r="B77">
        <v>-8.0399999999999991</v>
      </c>
      <c r="C77" t="s">
        <v>20</v>
      </c>
      <c r="D77">
        <v>-0.1</v>
      </c>
      <c r="E77" t="s">
        <v>27</v>
      </c>
      <c r="F77" t="s">
        <v>27</v>
      </c>
      <c r="G77">
        <v>2.9600000000000001E-2</v>
      </c>
      <c r="H77" t="s">
        <v>20</v>
      </c>
      <c r="I77">
        <v>9.9089999999999994E-3</v>
      </c>
      <c r="J77">
        <v>4.1000000000000002E-2</v>
      </c>
      <c r="K77" t="s">
        <v>20</v>
      </c>
    </row>
    <row r="78" spans="1:11" x14ac:dyDescent="0.3">
      <c r="A78" t="s">
        <v>142</v>
      </c>
      <c r="B78">
        <v>-8.0399999999999991</v>
      </c>
      <c r="C78" t="s">
        <v>20</v>
      </c>
      <c r="D78">
        <v>-0.1</v>
      </c>
      <c r="E78" t="s">
        <v>27</v>
      </c>
      <c r="F78" t="s">
        <v>27</v>
      </c>
      <c r="G78">
        <v>4.4600000000000001E-2</v>
      </c>
      <c r="H78" t="s">
        <v>20</v>
      </c>
      <c r="I78">
        <v>9.9089999999999994E-3</v>
      </c>
      <c r="J78">
        <v>4.1000000000000002E-2</v>
      </c>
      <c r="K78" t="s">
        <v>20</v>
      </c>
    </row>
    <row r="80" spans="1:11" x14ac:dyDescent="0.3">
      <c r="A80" t="s">
        <v>63</v>
      </c>
    </row>
    <row r="81" spans="1:2" x14ac:dyDescent="0.3">
      <c r="A81" t="s">
        <v>143</v>
      </c>
      <c r="B81" t="s">
        <v>145</v>
      </c>
    </row>
    <row r="82" spans="1:2" x14ac:dyDescent="0.3">
      <c r="A82" t="s">
        <v>142</v>
      </c>
      <c r="B82" t="s">
        <v>144</v>
      </c>
    </row>
  </sheetData>
  <conditionalFormatting sqref="F4:F11">
    <cfRule type="iconSet" priority="51">
      <iconSet>
        <cfvo type="percent" val="0"/>
        <cfvo type="num" val="0.33"/>
        <cfvo type="num" val="0.66"/>
      </iconSet>
    </cfRule>
  </conditionalFormatting>
  <conditionalFormatting sqref="N4:N11">
    <cfRule type="iconSet" priority="52">
      <iconSet>
        <cfvo type="percent" val="0"/>
        <cfvo type="num" val="0.69"/>
        <cfvo type="num" val="0.84"/>
      </iconSet>
    </cfRule>
  </conditionalFormatting>
  <conditionalFormatting sqref="K4:K11">
    <cfRule type="iconSet" priority="53">
      <iconSet>
        <cfvo type="percent" val="0"/>
        <cfvo type="num" val="0.5"/>
        <cfvo type="num" val="0.75"/>
      </iconSet>
    </cfRule>
  </conditionalFormatting>
  <conditionalFormatting sqref="D22">
    <cfRule type="iconSet" priority="54">
      <iconSet>
        <cfvo type="percent" val="0"/>
        <cfvo type="num" val="0.5"/>
        <cfvo type="num" val="0.75"/>
      </iconSet>
    </cfRule>
  </conditionalFormatting>
  <conditionalFormatting sqref="F47:F50">
    <cfRule type="iconSet" priority="55">
      <iconSet>
        <cfvo type="percent" val="0"/>
        <cfvo type="num" val="0.5"/>
        <cfvo type="num" val="0.75"/>
      </iconSet>
    </cfRule>
  </conditionalFormatting>
  <conditionalFormatting sqref="F27:F42">
    <cfRule type="iconSet" priority="56">
      <iconSet>
        <cfvo type="percent" val="0"/>
        <cfvo type="num" val="0.5"/>
        <cfvo type="num" val="0.75"/>
      </iconSet>
    </cfRule>
  </conditionalFormatting>
  <conditionalFormatting sqref="D55:D58">
    <cfRule type="iconSet" priority="57">
      <iconSet>
        <cfvo type="percent" val="0"/>
        <cfvo type="num" val="0.5"/>
        <cfvo type="num" val="0.75"/>
      </iconSet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UNG</vt:lpstr>
      <vt:lpstr>NTHL1</vt:lpstr>
      <vt:lpstr>MPG</vt:lpstr>
      <vt:lpstr>OGG</vt:lpstr>
      <vt:lpstr>NEIL1</vt:lpstr>
      <vt:lpstr>NEIL2</vt:lpstr>
      <vt:lpstr>NEIL3</vt:lpstr>
      <vt:lpstr>MUTYH</vt:lpstr>
      <vt:lpstr>SMUG</vt:lpstr>
      <vt:lpstr>MBD4</vt:lpstr>
      <vt:lpstr>TDG</vt:lpstr>
      <vt:lpstr>APEX1</vt:lpstr>
      <vt:lpstr>APEX2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Bauer</dc:creator>
  <cp:lastModifiedBy>Nicholas Bauer</cp:lastModifiedBy>
  <dcterms:created xsi:type="dcterms:W3CDTF">2014-08-04T13:33:19Z</dcterms:created>
  <dcterms:modified xsi:type="dcterms:W3CDTF">2014-09-16T00:05:54Z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